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https://satourism-my.sharepoint.com/personal/thembelihle_southafrica_net/Documents/Documents/NIGERIA TMC/19 AUG 2025/"/>
    </mc:Choice>
  </mc:AlternateContent>
  <xr:revisionPtr revIDLastSave="9" documentId="8_{5245108D-747D-4B41-ACF4-94AAA1548F0F}" xr6:coauthVersionLast="47" xr6:coauthVersionMax="47" xr10:uidLastSave="{DDCFA5F9-FC4D-4208-A2EE-1111B1677916}"/>
  <bookViews>
    <workbookView xWindow="-110" yWindow="-110" windowWidth="19420" windowHeight="10300" tabRatio="653" xr2:uid="{00000000-000D-0000-FFFF-FFFF00000000}"/>
  </bookViews>
  <sheets>
    <sheet name="COVER SHEET" sheetId="33" r:id="rId1"/>
    <sheet name="2. TRANSACTION FEE OFFSITE " sheetId="35" r:id="rId2"/>
    <sheet name="3. MANAGEMENT FEE ONSITE" sheetId="36" state="hidden" r:id="rId3"/>
    <sheet name="4. MANAGEMENT FEE OFFSITE" sheetId="37" state="hidden" r:id="rId4"/>
    <sheet name="Price Declaration " sheetId="26" r:id="rId5"/>
  </sheets>
  <definedNames>
    <definedName name="AA">#REF!</definedName>
    <definedName name="Answers_to_Template4_Q" localSheetId="1">#REF!</definedName>
    <definedName name="Answers_to_Template4_Q" localSheetId="2">#REF!</definedName>
    <definedName name="Answers_to_Template4_Q" localSheetId="3">#REF!</definedName>
    <definedName name="Answers_to_Template4_Q">#REF!</definedName>
    <definedName name="Cost_Changes" localSheetId="1">#REF!</definedName>
    <definedName name="Cost_Changes" localSheetId="2">#REF!</definedName>
    <definedName name="Cost_Changes" localSheetId="3">#REF!</definedName>
    <definedName name="Cost_Changes">#REF!</definedName>
    <definedName name="EE">#REF!</definedName>
    <definedName name="Names_cells" localSheetId="1">#REF!</definedName>
    <definedName name="Names_cells" localSheetId="2">#REF!</definedName>
    <definedName name="Names_cells" localSheetId="3">#REF!</definedName>
    <definedName name="Names_cells">#REF!</definedName>
    <definedName name="_xlnm.Print_Area" localSheetId="1">'2. TRANSACTION FEE OFFSITE '!$A$1:$I$59</definedName>
    <definedName name="_xlnm.Print_Area" localSheetId="2">'3. MANAGEMENT FEE ONSITE'!$B$1:$F$79</definedName>
    <definedName name="_xlnm.Print_Area" localSheetId="3">'4. MANAGEMENT FEE OFFSITE'!$B$1:$F$79</definedName>
    <definedName name="_xlnm.Print_Area" localSheetId="0">'COVER SHEET'!$A$1:$M$46</definedName>
    <definedName name="_xlnm.Print_Area" localSheetId="4">'Price Declaration '!$A$1:$I$48</definedName>
    <definedName name="QQ">#REF!</definedName>
    <definedName name="RR">#REF!</definedName>
    <definedName name="SS">#REF!</definedName>
    <definedName name="TOTAL_E" localSheetId="1">#REF!</definedName>
    <definedName name="TOTAL_E" localSheetId="2">#REF!</definedName>
    <definedName name="TOTAL_E" localSheetId="3">#REF!</definedName>
    <definedName name="TOTAL_E">#REF!</definedName>
    <definedName name="TOTAL_I" localSheetId="1">#REF!</definedName>
    <definedName name="TOTAL_I" localSheetId="2">#REF!</definedName>
    <definedName name="TOTAL_I" localSheetId="3">#REF!</definedName>
    <definedName name="TOTAL_I">#REF!</definedName>
    <definedName name="TOTAL_M" localSheetId="1">#REF!</definedName>
    <definedName name="TOTAL_M" localSheetId="2">#REF!</definedName>
    <definedName name="TOTAL_M" localSheetId="3">#REF!</definedName>
    <definedName name="TOTAL_M">#REF!</definedName>
    <definedName name="TT">#REF!</definedName>
    <definedName name="WW">#REF!</definedName>
    <definedName name="XX" localSheetId="3">#REF!</definedName>
    <definedName name="XX">#REF!</definedName>
    <definedName name="Years" localSheetId="1">#REF!</definedName>
    <definedName name="Years" localSheetId="2">#REF!</definedName>
    <definedName name="Years" localSheetId="3">#REF!</definedName>
    <definedName name="Years">#REF!</definedName>
    <definedName name="YY" localSheetId="3">#REF!</definedName>
    <definedName name="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5" l="1"/>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H50"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C11" i="26"/>
  <c r="C12" i="26" l="1"/>
  <c r="D47" i="36"/>
  <c r="D48" i="36"/>
  <c r="E68" i="36" l="1"/>
  <c r="E69" i="36"/>
  <c r="E70" i="36"/>
  <c r="E71" i="36"/>
  <c r="E72" i="36"/>
  <c r="E73" i="36"/>
  <c r="E68" i="37"/>
  <c r="E69" i="37"/>
  <c r="E70" i="37"/>
  <c r="E71" i="37"/>
  <c r="E72" i="37"/>
  <c r="E73" i="37"/>
  <c r="E67" i="36"/>
  <c r="E67" i="37"/>
  <c r="F55" i="36"/>
  <c r="F55" i="37"/>
  <c r="E55" i="36"/>
  <c r="E55" i="37"/>
  <c r="D48" i="37"/>
  <c r="D47" i="37"/>
  <c r="F43" i="36"/>
  <c r="F43" i="37"/>
  <c r="E43" i="36"/>
  <c r="E43" i="37"/>
  <c r="F57" i="36" l="1"/>
  <c r="F61" i="36" s="1"/>
  <c r="F57" i="37"/>
  <c r="F61" i="37" s="1"/>
  <c r="E57" i="36"/>
  <c r="E61" i="36" s="1"/>
  <c r="E57" i="37"/>
  <c r="E61" i="37" s="1"/>
  <c r="D9" i="37"/>
  <c r="D8" i="37"/>
  <c r="D7" i="37"/>
  <c r="D9" i="36"/>
  <c r="D8" i="36"/>
  <c r="D7" i="36"/>
  <c r="C51"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4" i="35"/>
  <c r="C9" i="35"/>
  <c r="C8" i="35"/>
  <c r="C7" i="35"/>
  <c r="F51" i="35" l="1"/>
  <c r="E62" i="36"/>
  <c r="E63" i="36" s="1"/>
  <c r="E62" i="37"/>
  <c r="E63" i="37" s="1"/>
  <c r="I51" i="35"/>
  <c r="E64" i="37" l="1"/>
  <c r="A28" i="26"/>
  <c r="E64" i="36"/>
  <c r="F52" i="35"/>
  <c r="E53" i="35" l="1"/>
  <c r="A22" i="26" s="1"/>
</calcChain>
</file>

<file path=xl/sharedStrings.xml><?xml version="1.0" encoding="utf-8"?>
<sst xmlns="http://schemas.openxmlformats.org/spreadsheetml/2006/main" count="280" uniqueCount="152">
  <si>
    <t>ANNEXURE</t>
  </si>
  <si>
    <t>PRICING SUBMISSION</t>
  </si>
  <si>
    <t>RFP NO:</t>
  </si>
  <si>
    <t>RFP NAME:</t>
  </si>
  <si>
    <t>THE PROVISION OF TRAVEL MANAGEMENT SERVICES FOR A PERIOD OF 36 MONTHS</t>
  </si>
  <si>
    <t>BIDDER NAME</t>
  </si>
  <si>
    <t>&lt;NAME OF BIDDER TO BE FILLED IN HERE&gt;</t>
  </si>
  <si>
    <t>PRICE INSTRUCTIONS</t>
  </si>
  <si>
    <t>1.  STRUCTURE OF THE TENDER</t>
  </si>
  <si>
    <t>This spreadsheet for contains the financial response templates for the bid. The bid pricing submission instructions in this document must be read in conjunction with instructions or notes embedded in the various tabs of spreadsheet (Pricing Schedule).</t>
  </si>
  <si>
    <t>2.  GENERAL INSTRUCTIONS FOR COMPLETING THE PRICING SCHEDULE TEMPLATES</t>
  </si>
  <si>
    <t>2.1  Tender submission format</t>
  </si>
  <si>
    <t>2.1.1 Bidders must submit  a paper copy and an electronic copy of the Pricing Schedule. In the event of a discrepancy, the
         paper copy will prevail.</t>
  </si>
  <si>
    <t>2.1.2 Bidders must sign all paper copies of their Pricing Schedule.</t>
  </si>
  <si>
    <t>2.1.3 Bidders must complete and submit the templates attached ,which is/are transactional fee model onsite and offsite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</si>
  <si>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</si>
  <si>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</si>
  <si>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</si>
  <si>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</si>
  <si>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</si>
  <si>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</si>
  <si>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2.3  Currency and VAT</t>
  </si>
  <si>
    <t>TEMPLATE 1: TRANSACTION FEE MODEL</t>
  </si>
  <si>
    <t>OFF-SITE SERVICES</t>
  </si>
  <si>
    <t>1.1  TRANSACTION FEES</t>
  </si>
  <si>
    <t>TRADITIONAL BOOKINGS</t>
  </si>
  <si>
    <t>ONLINE BOOKINGS</t>
  </si>
  <si>
    <t>ITEM</t>
  </si>
  <si>
    <t>Transaction Type</t>
  </si>
  <si>
    <t>Estimated Volume</t>
  </si>
  <si>
    <t>Unit Price
(excl VAT)</t>
  </si>
  <si>
    <t>Unit Price
(incl VAT)</t>
  </si>
  <si>
    <t>Air Travel – International</t>
  </si>
  <si>
    <t>Air Travel – Regional</t>
  </si>
  <si>
    <t xml:space="preserve">Air Travel – Domestic </t>
  </si>
  <si>
    <t>Air Travel – International (Re-issue)</t>
  </si>
  <si>
    <t>Air Travel – Regional (Re-issue)</t>
  </si>
  <si>
    <t>Air Travel – Domestic (Re-issue)</t>
  </si>
  <si>
    <t>Refunds – Air Domestic</t>
  </si>
  <si>
    <t>Refunds – Air Regional</t>
  </si>
  <si>
    <t>Refunds – Air International</t>
  </si>
  <si>
    <t>Car Rental – Domestic</t>
  </si>
  <si>
    <t xml:space="preserve">Car Rental – Regional </t>
  </si>
  <si>
    <t>Car Rental – International</t>
  </si>
  <si>
    <t>Transfers/Shuttle – Domestic</t>
  </si>
  <si>
    <t>Transfers/Shuttle – Regional</t>
  </si>
  <si>
    <t>Transfers/Shuttle – International</t>
  </si>
  <si>
    <t>Accommodation – Domestic</t>
  </si>
  <si>
    <t>Accommodation – Regional</t>
  </si>
  <si>
    <t>Accommodation – International</t>
  </si>
  <si>
    <t>Bus/Coach Bookings</t>
  </si>
  <si>
    <t>Train bookings – International</t>
  </si>
  <si>
    <t>Visa Assistance 
(Provision of documents and advice)</t>
  </si>
  <si>
    <t>Courier services for travel documentation (visa &amp; passports)</t>
  </si>
  <si>
    <t>SMS Notifications</t>
  </si>
  <si>
    <t>Parking bookings</t>
  </si>
  <si>
    <t>Cancellations</t>
  </si>
  <si>
    <t>Changes to bookings</t>
  </si>
  <si>
    <t>After Hours Services</t>
  </si>
  <si>
    <t>Additional Ad-hoc Reports (per report)</t>
  </si>
  <si>
    <t>Customised Reports (per report)</t>
  </si>
  <si>
    <t>Travel Lodge card Reconciliation</t>
  </si>
  <si>
    <t>Debtors Account Reconciliation</t>
  </si>
  <si>
    <t>Matching of invoices to supporting documents</t>
  </si>
  <si>
    <t>Invoicing fee</t>
  </si>
  <si>
    <t>Bill back fee</t>
  </si>
  <si>
    <t>Other (Specify)</t>
  </si>
  <si>
    <t>Total</t>
  </si>
  <si>
    <t xml:space="preserve"> Traditional Booking Only </t>
  </si>
  <si>
    <t>Percentage Traditional</t>
  </si>
  <si>
    <t>PRICE THAT WILL BE USED FOR EVALUATION PURPOSES</t>
  </si>
  <si>
    <t>1.2  CONFERENCE TRANSACTION FEE</t>
  </si>
  <si>
    <t>Item</t>
  </si>
  <si>
    <t>Description</t>
  </si>
  <si>
    <t>Percentage Fee</t>
  </si>
  <si>
    <t>Comment</t>
  </si>
  <si>
    <r>
      <t xml:space="preserve">Conference Transaction Fee </t>
    </r>
    <r>
      <rPr>
        <b/>
        <sz val="11"/>
        <rFont val="Arial"/>
        <family val="2"/>
      </rPr>
      <t>(as a % of the Total turnover of the event)</t>
    </r>
  </si>
  <si>
    <t>TEMPLATE 3: MANAGEMENT FEE MODEL</t>
  </si>
  <si>
    <t>ON-SITE SERVICES</t>
  </si>
  <si>
    <t>ESTIMATED TRANSACTION VOLUMES PER ANNUM *</t>
  </si>
  <si>
    <t>See Section 15.2 of the bid document</t>
  </si>
  <si>
    <t>1.1  MANAGEMENT FEES</t>
  </si>
  <si>
    <t>Annual Cost
(Excl VAT)</t>
  </si>
  <si>
    <t>Fixed Costs (Management Fees)</t>
  </si>
  <si>
    <t>Estimated #</t>
  </si>
  <si>
    <t>Compensation</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</si>
  <si>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</si>
  <si>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</si>
  <si>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</si>
  <si>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</si>
  <si>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</si>
  <si>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</si>
  <si>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</si>
  <si>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</si>
  <si>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</si>
  <si>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</si>
  <si>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</si>
  <si>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</si>
  <si>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</si>
  <si>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</si>
  <si>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</si>
  <si>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Office Leasing (not applicable for on-site)</t>
  </si>
  <si>
    <t>Utility bills (phone, broadband, electricity, etc.</t>
  </si>
  <si>
    <t>Assocciation membership fees</t>
  </si>
  <si>
    <t>Banking Services (Interest, Merchant Fees, etc.)</t>
  </si>
  <si>
    <t>Profit</t>
  </si>
  <si>
    <t>Total Fixed Annual Cost (Excl VAT)</t>
  </si>
  <si>
    <t xml:space="preserve">Variable Costs </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</si>
  <si>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</si>
  <si>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</si>
  <si>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Stationery (Estimated per annum)</t>
  </si>
  <si>
    <t>Training &amp; Recruitment (own Staff estimated per annum)</t>
  </si>
  <si>
    <t>Total Variable Annual Cost (Excl VAT)</t>
  </si>
  <si>
    <t>TOTAL PER ANNUM (Excl VAT)</t>
  </si>
  <si>
    <t>Percentage Split between Online Booking  and Traditional Booking</t>
  </si>
  <si>
    <t>Percentage Online</t>
  </si>
  <si>
    <t>SPLIT GRAND TOTAL PER ANNUM (Excl VAT)</t>
  </si>
  <si>
    <t>GRAND TOTAL PER ANNUM (Excl VAT)</t>
  </si>
  <si>
    <r>
      <t xml:space="preserve">GRAND TOTAL PER ANNUM (Incl VAT)  </t>
    </r>
    <r>
      <rPr>
        <b/>
        <sz val="12"/>
        <color rgb="FFFF0000"/>
        <rFont val="Arial"/>
        <family val="2"/>
      </rPr>
      <t xml:space="preserve">
(PRICE THAT WILL BE USED FOR EVALUATION PURPOSES</t>
    </r>
  </si>
  <si>
    <t>MONTHLY MANAGEMENT FEE (Incl VAT)</t>
  </si>
  <si>
    <t>Cost of Additional items (per incident)</t>
  </si>
  <si>
    <t>Courier Services</t>
  </si>
  <si>
    <t>These services will only be done on request from the Tendering Institution and will be invoiced accordingly.
These costs are ADDITIONAL to the monthly Management Fee.
These items will not be used for evaluation purposes.</t>
  </si>
  <si>
    <t>Visa Services</t>
  </si>
  <si>
    <t>TEMPLATE 4: MANAGEMENT FEE MODEL</t>
  </si>
  <si>
    <t>Office Leasing (if applicable)</t>
  </si>
  <si>
    <t>Price Declaration</t>
  </si>
  <si>
    <t>Dear Sir/Madam,</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</si>
  <si>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</si>
  <si>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t>Template 1: Transaction Fee (Off-Site)</t>
  </si>
  <si>
    <t>(incl. VAT)</t>
  </si>
  <si>
    <t>In words:</t>
  </si>
  <si>
    <t>Template 2: Management Fee (Off-Site)</t>
  </si>
  <si>
    <t>We undertake to hold this offer open for acceptance for a period of 5 months  from the date of submission of offers. We further undertake that upon final acceptance of our offer, we will commence with the provision of service when required to do so by South African Tourism</t>
  </si>
  <si>
    <r>
      <t>We understand that South African Tourism</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</si>
  <si>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</si>
  <si>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</si>
  <si>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</si>
  <si>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</si>
  <si>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</si>
  <si>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</si>
  <si>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Tel No: ……………………………………….</t>
  </si>
  <si>
    <t>Fax No: ……………………………………….</t>
  </si>
  <si>
    <t>Cell No: ……………………………………….</t>
  </si>
  <si>
    <t>Email:………………………………………….</t>
  </si>
  <si>
    <t>Unit Price
(excl GST)</t>
  </si>
  <si>
    <t>Unit Price
(incl GST)</t>
  </si>
  <si>
    <t>TOTAL Price
(incl GST)</t>
  </si>
  <si>
    <r>
      <t xml:space="preserve">2.3.3 The Pricing Schedule template is designed such that GST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GST</t>
    </r>
    <r>
      <rPr>
        <sz val="11"/>
        <rFont val="Arial"/>
        <family val="2"/>
      </rPr>
      <t>.</t>
    </r>
  </si>
  <si>
    <t>SAT 260/25 Travel Management Company for West Africa Hub</t>
  </si>
  <si>
    <t>2.3.1 All Bidders’ pricing must be quoted in Nageria naira (NGN).</t>
  </si>
  <si>
    <t>SAT 260/24 TRAVEL MANAGEMENT COMPANY FOR West Africa 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</si>
</sst>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R&quot;\ * #,##0.00_ ;_ &quot;R&quot;\ * \-#,##0.00_ ;_ &quot;R&quot;\ * &quot;-&quot;??_ ;_ @_ "/>
    <numFmt numFmtId="165" formatCode="[$$-C09]#,##0.00;\-[$$-C09]#,##0.00"/>
    <numFmt numFmtId="167" formatCode="[$NGN]\ #,##0.00;\-[$NGN]\ #,##0.00"/>
    <numFmt numFmtId="170" formatCode="[$$-409]#,##0.00"/>
    <numFmt numFmtId="171" formatCode="[$$-409]#,##0.00_ ;\-[$$-409]#,##0.00\ "/>
  </numFmts>
  <fonts count="27"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1">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7" fillId="3" borderId="3" xfId="0" applyFont="1" applyFill="1" applyBorder="1"/>
    <xf numFmtId="0" fontId="6" fillId="3" borderId="3" xfId="0" applyFont="1" applyFill="1" applyBorder="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2"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3" borderId="0" xfId="0" applyFont="1" applyFill="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0" fontId="6" fillId="0" borderId="24" xfId="0"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6" fillId="3" borderId="0" xfId="0" applyFont="1" applyFill="1" applyAlignment="1">
      <alignment horizontal="left"/>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Border="1" applyAlignment="1">
      <alignment horizontal="center"/>
    </xf>
    <xf numFmtId="0" fontId="6" fillId="0" borderId="0" xfId="0" applyFont="1" applyAlignment="1">
      <alignment horizontal="center"/>
    </xf>
    <xf numFmtId="164" fontId="6" fillId="0" borderId="2" xfId="1" applyFont="1" applyFill="1" applyBorder="1"/>
    <xf numFmtId="0" fontId="8" fillId="0" borderId="18" xfId="0" applyFont="1" applyBorder="1" applyAlignment="1">
      <alignment horizontal="center"/>
    </xf>
    <xf numFmtId="0" fontId="8" fillId="0" borderId="18" xfId="0" applyFont="1" applyBorder="1" applyAlignment="1">
      <alignment horizontal="justify" vertical="center" wrapText="1"/>
    </xf>
    <xf numFmtId="0" fontId="8" fillId="0" borderId="16" xfId="0" applyFont="1" applyBorder="1" applyAlignment="1">
      <alignment horizontal="center"/>
    </xf>
    <xf numFmtId="0" fontId="8" fillId="0" borderId="16" xfId="0" applyFont="1" applyBorder="1" applyAlignment="1">
      <alignment horizontal="justify" vertical="center" wrapText="1"/>
    </xf>
    <xf numFmtId="0" fontId="8" fillId="0" borderId="17" xfId="0" applyFont="1" applyBorder="1" applyAlignment="1">
      <alignment horizontal="center"/>
    </xf>
    <xf numFmtId="0" fontId="8" fillId="0" borderId="17" xfId="0" applyFont="1" applyBorder="1" applyAlignment="1">
      <alignment horizontal="justify" vertical="center" wrapText="1"/>
    </xf>
    <xf numFmtId="0" fontId="8" fillId="3" borderId="0" xfId="0" applyFont="1" applyFill="1" applyAlignment="1">
      <alignment horizontal="justify" vertical="center" wrapText="1"/>
    </xf>
    <xf numFmtId="164" fontId="8" fillId="3" borderId="0" xfId="1" applyFont="1" applyFill="1" applyBorder="1"/>
    <xf numFmtId="0" fontId="15" fillId="0" borderId="0" xfId="0" applyFont="1" applyAlignment="1">
      <alignment horizontal="justify" vertical="center" wrapText="1"/>
    </xf>
    <xf numFmtId="0" fontId="8" fillId="0" borderId="0" xfId="0" applyFont="1" applyAlignment="1">
      <alignment vertical="top"/>
    </xf>
    <xf numFmtId="0" fontId="8" fillId="0" borderId="0" xfId="0" applyFont="1" applyAlignment="1">
      <alignment vertical="top" wrapText="1"/>
    </xf>
    <xf numFmtId="0" fontId="8" fillId="0" borderId="22" xfId="0" applyFont="1" applyBorder="1" applyAlignment="1">
      <alignment vertical="top"/>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0" xfId="0" applyFont="1" applyFill="1" applyAlignment="1">
      <alignment horizontal="left"/>
    </xf>
    <xf numFmtId="0" fontId="6" fillId="3" borderId="22" xfId="0" applyFont="1" applyFill="1" applyBorder="1" applyAlignment="1">
      <alignment horizontal="left"/>
    </xf>
    <xf numFmtId="0" fontId="6" fillId="3" borderId="22"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8" fillId="3" borderId="2" xfId="0" applyFont="1" applyFill="1" applyBorder="1" applyAlignment="1">
      <alignment wrapText="1"/>
    </xf>
    <xf numFmtId="0" fontId="8" fillId="0" borderId="3" xfId="0" applyFont="1" applyBorder="1" applyAlignment="1">
      <alignment horizontal="center" vertical="top"/>
    </xf>
    <xf numFmtId="0" fontId="10" fillId="0" borderId="0" xfId="0" applyFont="1" applyAlignment="1">
      <alignment horizontal="center" vertical="top" wrapText="1"/>
    </xf>
    <xf numFmtId="0" fontId="10" fillId="0" borderId="8" xfId="0" applyFont="1" applyBorder="1" applyAlignment="1">
      <alignment horizontal="center" vertical="top" wrapText="1"/>
    </xf>
    <xf numFmtId="10" fontId="10" fillId="7" borderId="2" xfId="2" applyNumberFormat="1" applyFont="1" applyFill="1" applyBorder="1" applyAlignment="1">
      <alignment horizontal="center" vertical="center" wrapText="1"/>
    </xf>
    <xf numFmtId="16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8" fillId="3" borderId="0" xfId="0" applyFont="1" applyFill="1" applyAlignment="1">
      <alignment wrapText="1"/>
    </xf>
    <xf numFmtId="0" fontId="8" fillId="3" borderId="3" xfId="0" applyFont="1" applyFill="1" applyBorder="1"/>
    <xf numFmtId="0" fontId="8" fillId="3" borderId="0" xfId="0" applyFont="1" applyFill="1"/>
    <xf numFmtId="0" fontId="8" fillId="3" borderId="8" xfId="0" applyFont="1" applyFill="1" applyBorder="1"/>
    <xf numFmtId="0" fontId="11" fillId="3" borderId="0" xfId="0" applyFont="1" applyFill="1" applyAlignment="1">
      <alignment horizontal="center"/>
    </xf>
    <xf numFmtId="0" fontId="6" fillId="4" borderId="2" xfId="0" applyFont="1" applyFill="1" applyBorder="1" applyAlignment="1">
      <alignment horizontal="center"/>
    </xf>
    <xf numFmtId="0" fontId="6" fillId="3" borderId="15" xfId="0" applyFont="1" applyFill="1" applyBorder="1" applyAlignment="1">
      <alignment horizontal="left" wrapText="1"/>
    </xf>
    <xf numFmtId="0" fontId="0" fillId="3" borderId="3" xfId="0" applyFill="1" applyBorder="1"/>
    <xf numFmtId="0" fontId="0" fillId="3" borderId="0" xfId="0" applyFill="1"/>
    <xf numFmtId="0" fontId="0" fillId="3" borderId="8"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6" fillId="7" borderId="3" xfId="0" applyFont="1" applyFill="1" applyBorder="1" applyAlignment="1">
      <alignment horizontal="center"/>
    </xf>
    <xf numFmtId="0" fontId="6" fillId="7" borderId="3" xfId="0" applyFont="1" applyFill="1" applyBorder="1" applyAlignment="1">
      <alignment horizontal="center" vertical="top"/>
    </xf>
    <xf numFmtId="0" fontId="6" fillId="4" borderId="18" xfId="0" applyFont="1" applyFill="1" applyBorder="1" applyAlignment="1">
      <alignment horizontal="center" wrapText="1"/>
    </xf>
    <xf numFmtId="0" fontId="6" fillId="4" borderId="4" xfId="0" applyFont="1" applyFill="1" applyBorder="1" applyAlignment="1">
      <alignment horizontal="center" wrapText="1"/>
    </xf>
    <xf numFmtId="164" fontId="6" fillId="0" borderId="14" xfId="1" applyFont="1" applyBorder="1"/>
    <xf numFmtId="165" fontId="6" fillId="0" borderId="0" xfId="1" applyNumberFormat="1" applyFont="1" applyBorder="1"/>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20"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7" fillId="3" borderId="20"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0" fontId="22" fillId="3" borderId="9"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Border="1" applyAlignment="1">
      <alignment horizontal="left" vertical="center" wrapText="1"/>
    </xf>
    <xf numFmtId="0" fontId="14" fillId="0" borderId="5" xfId="0" applyFont="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Alignment="1">
      <alignment horizontal="left" vertical="top"/>
    </xf>
    <xf numFmtId="0" fontId="8" fillId="4" borderId="9" xfId="0" applyFont="1" applyFill="1" applyBorder="1" applyAlignment="1">
      <alignment horizontal="center"/>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vertical="center" wrapText="1"/>
    </xf>
    <xf numFmtId="164" fontId="23" fillId="3" borderId="9" xfId="1" applyFont="1" applyFill="1" applyBorder="1" applyAlignment="1">
      <alignment horizontal="center" vertical="center" wrapText="1"/>
    </xf>
    <xf numFmtId="164" fontId="23" fillId="3" borderId="10" xfId="1" applyFont="1" applyFill="1" applyBorder="1" applyAlignment="1">
      <alignment horizontal="center"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13" fillId="0" borderId="5" xfId="0" applyFont="1" applyBorder="1" applyAlignment="1">
      <alignment horizontal="left" vertical="center"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165" fontId="3" fillId="0" borderId="13" xfId="0" applyNumberFormat="1" applyFont="1" applyBorder="1" applyAlignment="1">
      <alignment horizontal="left"/>
    </xf>
    <xf numFmtId="165"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Alignment="1">
      <alignment vertical="top" wrapText="1"/>
    </xf>
    <xf numFmtId="0" fontId="1" fillId="3" borderId="8" xfId="0" applyFont="1" applyFill="1" applyBorder="1" applyAlignment="1">
      <alignment vertical="top" wrapText="1"/>
    </xf>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xf numFmtId="167" fontId="6" fillId="0" borderId="1" xfId="1" applyNumberFormat="1" applyFont="1" applyBorder="1"/>
    <xf numFmtId="164" fontId="3"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12" xfId="0" applyFont="1" applyFill="1" applyBorder="1" applyAlignment="1">
      <alignment horizontal="center"/>
    </xf>
    <xf numFmtId="0" fontId="2" fillId="0" borderId="13" xfId="0" applyFont="1" applyBorder="1" applyAlignment="1">
      <alignment vertical="top"/>
    </xf>
    <xf numFmtId="0" fontId="2" fillId="0" borderId="1" xfId="0" applyFont="1" applyBorder="1" applyAlignment="1">
      <alignment vertical="top"/>
    </xf>
    <xf numFmtId="0" fontId="2" fillId="0" borderId="12" xfId="0" applyFont="1" applyBorder="1" applyAlignment="1">
      <alignment vertical="top"/>
    </xf>
    <xf numFmtId="170" fontId="8" fillId="6" borderId="1" xfId="1" applyNumberFormat="1" applyFont="1" applyFill="1" applyBorder="1"/>
    <xf numFmtId="170" fontId="8" fillId="0" borderId="1" xfId="1" applyNumberFormat="1" applyFont="1" applyBorder="1"/>
    <xf numFmtId="171" fontId="23" fillId="3" borderId="9" xfId="1" applyNumberFormat="1" applyFont="1" applyFill="1" applyBorder="1" applyAlignment="1">
      <alignment vertical="center"/>
    </xf>
    <xf numFmtId="171" fontId="23" fillId="3" borderId="15" xfId="1" applyNumberFormat="1" applyFont="1" applyFill="1" applyBorder="1" applyAlignment="1">
      <alignment vertical="center"/>
    </xf>
    <xf numFmtId="171" fontId="23" fillId="3" borderId="10" xfId="1" applyNumberFormat="1" applyFont="1" applyFill="1" applyBorder="1" applyAlignment="1">
      <alignment vertical="center"/>
    </xf>
    <xf numFmtId="0" fontId="10" fillId="6" borderId="2" xfId="0" applyFont="1" applyFill="1" applyBorder="1" applyAlignment="1">
      <alignment horizontal="center" wrapText="1"/>
    </xf>
    <xf numFmtId="0" fontId="25" fillId="6" borderId="9" xfId="0" applyFont="1" applyFill="1" applyBorder="1" applyAlignment="1">
      <alignment horizontal="center" wrapText="1"/>
    </xf>
    <xf numFmtId="0" fontId="25" fillId="6" borderId="15" xfId="0" applyFont="1" applyFill="1" applyBorder="1" applyAlignment="1">
      <alignment horizontal="center" wrapText="1"/>
    </xf>
    <xf numFmtId="0" fontId="25" fillId="6" borderId="10"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28</xdr:row>
      <xdr:rowOff>1904</xdr:rowOff>
    </xdr:to>
    <xdr:pic>
      <xdr:nvPicPr>
        <xdr:cNvPr id="14" name="Picture 13">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15</xdr:row>
      <xdr:rowOff>57150</xdr:rowOff>
    </xdr:from>
    <xdr:to>
      <xdr:col>9</xdr:col>
      <xdr:colOff>2582334</xdr:colOff>
      <xdr:row>19</xdr:row>
      <xdr:rowOff>0</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22</xdr:row>
      <xdr:rowOff>137584</xdr:rowOff>
    </xdr:from>
    <xdr:to>
      <xdr:col>9</xdr:col>
      <xdr:colOff>2434170</xdr:colOff>
      <xdr:row>24</xdr:row>
      <xdr:rowOff>0</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23</xdr:row>
      <xdr:rowOff>20107</xdr:rowOff>
    </xdr:from>
    <xdr:to>
      <xdr:col>9</xdr:col>
      <xdr:colOff>474988</xdr:colOff>
      <xdr:row>23</xdr:row>
      <xdr:rowOff>368254</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00111" y="0"/>
          <a:ext cx="3092450" cy="128411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zoomScale="90" zoomScaleNormal="90" zoomScaleSheetLayoutView="90" workbookViewId="0">
      <selection activeCell="A27" sqref="A27:M27"/>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102"/>
      <c r="B2" s="103"/>
      <c r="C2" s="103"/>
      <c r="D2" s="103"/>
      <c r="E2" s="103"/>
      <c r="F2" s="103"/>
      <c r="G2" s="103"/>
      <c r="H2" s="103"/>
      <c r="I2" s="103"/>
      <c r="J2" s="133" t="s">
        <v>0</v>
      </c>
      <c r="K2" s="133"/>
      <c r="L2" s="133"/>
      <c r="M2" s="104"/>
    </row>
    <row r="3" spans="1:13" x14ac:dyDescent="0.25">
      <c r="A3" s="102"/>
      <c r="B3" s="103"/>
      <c r="C3" s="103"/>
      <c r="D3" s="103"/>
      <c r="E3" s="103"/>
      <c r="F3" s="103"/>
      <c r="G3" s="103"/>
      <c r="H3" s="103"/>
      <c r="I3" s="103"/>
      <c r="J3" s="103"/>
      <c r="K3" s="103"/>
      <c r="L3" s="103"/>
      <c r="M3" s="104"/>
    </row>
    <row r="4" spans="1:13" x14ac:dyDescent="0.25">
      <c r="A4" s="102"/>
      <c r="B4" s="103"/>
      <c r="C4" s="103"/>
      <c r="D4" s="103"/>
      <c r="E4" s="103"/>
      <c r="F4" s="103"/>
      <c r="G4" s="103"/>
      <c r="H4" s="103"/>
      <c r="I4" s="103"/>
      <c r="J4" s="103"/>
      <c r="K4" s="103"/>
      <c r="L4" s="103"/>
      <c r="M4" s="104"/>
    </row>
    <row r="5" spans="1:13" x14ac:dyDescent="0.25">
      <c r="A5" s="102"/>
      <c r="B5" s="103"/>
      <c r="C5" s="103"/>
      <c r="D5" s="103"/>
      <c r="E5" s="103"/>
      <c r="F5" s="103"/>
      <c r="G5" s="103"/>
      <c r="H5" s="103"/>
      <c r="I5" s="103"/>
      <c r="J5" s="103"/>
      <c r="K5" s="103"/>
      <c r="L5" s="103"/>
      <c r="M5" s="104"/>
    </row>
    <row r="6" spans="1:13" x14ac:dyDescent="0.25">
      <c r="A6" s="102"/>
      <c r="B6" s="103"/>
      <c r="C6" s="103"/>
      <c r="D6" s="103"/>
      <c r="E6" s="103"/>
      <c r="F6" s="103"/>
      <c r="G6" s="103"/>
      <c r="H6" s="103"/>
      <c r="I6" s="103"/>
      <c r="J6" s="103"/>
      <c r="K6" s="103"/>
      <c r="L6" s="103"/>
      <c r="M6" s="104"/>
    </row>
    <row r="7" spans="1:13" x14ac:dyDescent="0.25">
      <c r="A7" s="102"/>
      <c r="B7" s="103"/>
      <c r="C7" s="103"/>
      <c r="D7" s="103"/>
      <c r="E7" s="103"/>
      <c r="F7" s="103"/>
      <c r="G7" s="103"/>
      <c r="H7" s="103"/>
      <c r="I7" s="103"/>
      <c r="J7" s="103"/>
      <c r="K7" s="103"/>
      <c r="L7" s="103"/>
      <c r="M7" s="104"/>
    </row>
    <row r="8" spans="1:13" x14ac:dyDescent="0.25">
      <c r="A8" s="102"/>
      <c r="B8" s="103"/>
      <c r="C8" s="103"/>
      <c r="D8" s="103"/>
      <c r="E8" s="103"/>
      <c r="F8" s="103"/>
      <c r="G8" s="103"/>
      <c r="H8" s="103"/>
      <c r="I8" s="103"/>
      <c r="J8" s="103"/>
      <c r="K8" s="103"/>
      <c r="L8" s="103"/>
      <c r="M8" s="104"/>
    </row>
    <row r="9" spans="1:13" x14ac:dyDescent="0.25">
      <c r="A9" s="102"/>
      <c r="B9" s="103"/>
      <c r="C9" s="103"/>
      <c r="D9" s="103"/>
      <c r="E9" s="103"/>
      <c r="F9" s="103"/>
      <c r="G9" s="103"/>
      <c r="H9" s="103"/>
      <c r="I9" s="103"/>
      <c r="J9" s="103"/>
      <c r="K9" s="103"/>
      <c r="L9" s="103"/>
      <c r="M9" s="104"/>
    </row>
    <row r="10" spans="1:13" x14ac:dyDescent="0.25">
      <c r="A10" s="102"/>
      <c r="B10" s="103"/>
      <c r="C10" s="103"/>
      <c r="D10" s="103"/>
      <c r="E10" s="103"/>
      <c r="F10" s="103"/>
      <c r="G10" s="103"/>
      <c r="H10" s="103"/>
      <c r="I10" s="103"/>
      <c r="J10" s="103"/>
      <c r="K10" s="103"/>
      <c r="L10" s="103"/>
      <c r="M10" s="104"/>
    </row>
    <row r="11" spans="1:13" x14ac:dyDescent="0.25">
      <c r="A11" s="102"/>
      <c r="B11" s="103"/>
      <c r="C11" s="103"/>
      <c r="D11" s="103"/>
      <c r="E11" s="103"/>
      <c r="F11" s="103"/>
      <c r="G11" s="103"/>
      <c r="H11" s="103"/>
      <c r="I11" s="103"/>
      <c r="J11" s="103"/>
      <c r="K11" s="103"/>
      <c r="L11" s="103"/>
      <c r="M11" s="104"/>
    </row>
    <row r="12" spans="1:13" x14ac:dyDescent="0.25">
      <c r="A12" s="102"/>
      <c r="B12" s="103"/>
      <c r="C12" s="103"/>
      <c r="D12" s="103"/>
      <c r="E12" s="103"/>
      <c r="F12" s="103"/>
      <c r="G12" s="103"/>
      <c r="H12" s="103"/>
      <c r="I12" s="103"/>
      <c r="J12" s="103"/>
      <c r="K12" s="103"/>
      <c r="L12" s="103"/>
      <c r="M12" s="104"/>
    </row>
    <row r="13" spans="1:13" ht="13" thickBot="1" x14ac:dyDescent="0.3">
      <c r="A13" s="102"/>
      <c r="B13" s="103"/>
      <c r="C13" s="103"/>
      <c r="D13" s="103"/>
      <c r="E13" s="103"/>
      <c r="F13" s="103"/>
      <c r="G13" s="103"/>
      <c r="H13" s="103"/>
      <c r="I13" s="103"/>
      <c r="J13" s="103"/>
      <c r="K13" s="103"/>
      <c r="L13" s="103"/>
      <c r="M13" s="104"/>
    </row>
    <row r="14" spans="1:13" ht="20.5" thickBot="1" x14ac:dyDescent="0.45">
      <c r="A14" s="134" t="s">
        <v>1</v>
      </c>
      <c r="B14" s="135"/>
      <c r="C14" s="135"/>
      <c r="D14" s="135"/>
      <c r="E14" s="135"/>
      <c r="F14" s="135"/>
      <c r="G14" s="135"/>
      <c r="H14" s="135"/>
      <c r="I14" s="135"/>
      <c r="J14" s="135"/>
      <c r="K14" s="135"/>
      <c r="L14" s="135"/>
      <c r="M14" s="136"/>
    </row>
    <row r="15" spans="1:13" x14ac:dyDescent="0.25">
      <c r="A15" s="102"/>
      <c r="B15" s="103"/>
      <c r="C15" s="103"/>
      <c r="D15" s="103"/>
      <c r="E15" s="103"/>
      <c r="F15" s="103"/>
      <c r="G15" s="103"/>
      <c r="H15" s="103"/>
      <c r="I15" s="103"/>
      <c r="J15" s="103"/>
      <c r="K15" s="103"/>
      <c r="L15" s="103"/>
      <c r="M15" s="104"/>
    </row>
    <row r="16" spans="1:13" ht="13" thickBot="1" x14ac:dyDescent="0.3">
      <c r="A16" s="102"/>
      <c r="B16" s="103"/>
      <c r="C16" s="103"/>
      <c r="D16" s="103"/>
      <c r="E16" s="103"/>
      <c r="F16" s="103"/>
      <c r="G16" s="103"/>
      <c r="H16" s="103"/>
      <c r="I16" s="103"/>
      <c r="J16" s="103"/>
      <c r="K16" s="103"/>
      <c r="L16" s="103"/>
      <c r="M16" s="104"/>
    </row>
    <row r="17" spans="1:13" ht="20.5" thickBot="1" x14ac:dyDescent="0.45">
      <c r="A17" s="7" t="s">
        <v>2</v>
      </c>
      <c r="B17" s="103"/>
      <c r="C17" s="103"/>
      <c r="D17" s="103"/>
      <c r="E17" s="137" t="s">
        <v>149</v>
      </c>
      <c r="F17" s="138"/>
      <c r="G17" s="138"/>
      <c r="H17" s="138"/>
      <c r="I17" s="138"/>
      <c r="J17" s="138"/>
      <c r="K17" s="138"/>
      <c r="L17" s="139"/>
      <c r="M17" s="104"/>
    </row>
    <row r="18" spans="1:13" ht="16" thickBot="1" x14ac:dyDescent="0.4">
      <c r="A18" s="102"/>
      <c r="B18" s="103"/>
      <c r="C18" s="103"/>
      <c r="D18" s="103"/>
      <c r="E18" s="9"/>
      <c r="F18" s="9"/>
      <c r="G18" s="9"/>
      <c r="H18" s="9"/>
      <c r="I18" s="9"/>
      <c r="J18" s="9"/>
      <c r="K18" s="9"/>
      <c r="L18" s="9"/>
      <c r="M18" s="104"/>
    </row>
    <row r="19" spans="1:13" ht="46.5" customHeight="1" thickBot="1" x14ac:dyDescent="0.45">
      <c r="A19" s="7" t="s">
        <v>3</v>
      </c>
      <c r="B19" s="103"/>
      <c r="C19" s="103"/>
      <c r="D19" s="103"/>
      <c r="E19" s="140" t="s">
        <v>4</v>
      </c>
      <c r="F19" s="141"/>
      <c r="G19" s="141"/>
      <c r="H19" s="141"/>
      <c r="I19" s="141"/>
      <c r="J19" s="141"/>
      <c r="K19" s="141"/>
      <c r="L19" s="142"/>
      <c r="M19" s="104"/>
    </row>
    <row r="20" spans="1:13" ht="16" thickBot="1" x14ac:dyDescent="0.4">
      <c r="A20" s="102"/>
      <c r="B20" s="103"/>
      <c r="C20" s="103"/>
      <c r="D20" s="103"/>
      <c r="E20" s="9"/>
      <c r="F20" s="9"/>
      <c r="G20" s="9"/>
      <c r="H20" s="9"/>
      <c r="I20" s="9"/>
      <c r="J20" s="9"/>
      <c r="K20" s="9"/>
      <c r="L20" s="9"/>
      <c r="M20" s="104"/>
    </row>
    <row r="21" spans="1:13" ht="45.75" customHeight="1" thickBot="1" x14ac:dyDescent="0.45">
      <c r="A21" s="7" t="s">
        <v>5</v>
      </c>
      <c r="B21" s="103"/>
      <c r="C21" s="103"/>
      <c r="D21" s="103"/>
      <c r="E21" s="258" t="s">
        <v>6</v>
      </c>
      <c r="F21" s="259"/>
      <c r="G21" s="259"/>
      <c r="H21" s="259"/>
      <c r="I21" s="259"/>
      <c r="J21" s="259"/>
      <c r="K21" s="259"/>
      <c r="L21" s="260"/>
      <c r="M21" s="104"/>
    </row>
    <row r="22" spans="1:13" x14ac:dyDescent="0.25">
      <c r="A22" s="102"/>
      <c r="B22" s="103"/>
      <c r="C22" s="103"/>
      <c r="D22" s="103"/>
      <c r="E22" s="103"/>
      <c r="F22" s="103"/>
      <c r="G22" s="103"/>
      <c r="H22" s="103"/>
      <c r="I22" s="103"/>
      <c r="J22" s="103"/>
      <c r="K22" s="103"/>
      <c r="L22" s="103"/>
      <c r="M22" s="104"/>
    </row>
    <row r="23" spans="1:13" ht="13" thickBot="1" x14ac:dyDescent="0.3">
      <c r="A23" s="102"/>
      <c r="B23" s="103"/>
      <c r="C23" s="103"/>
      <c r="D23" s="103"/>
      <c r="E23" s="103"/>
      <c r="F23" s="103"/>
      <c r="G23" s="103"/>
      <c r="H23" s="103"/>
      <c r="I23" s="103"/>
      <c r="J23" s="103"/>
      <c r="K23" s="103"/>
      <c r="L23" s="103"/>
      <c r="M23" s="104"/>
    </row>
    <row r="24" spans="1:13" ht="20.5" thickBot="1" x14ac:dyDescent="0.45">
      <c r="A24" s="134" t="s">
        <v>7</v>
      </c>
      <c r="B24" s="135"/>
      <c r="C24" s="135"/>
      <c r="D24" s="135"/>
      <c r="E24" s="135"/>
      <c r="F24" s="135"/>
      <c r="G24" s="135"/>
      <c r="H24" s="135"/>
      <c r="I24" s="135"/>
      <c r="J24" s="135"/>
      <c r="K24" s="135"/>
      <c r="L24" s="135"/>
      <c r="M24" s="136"/>
    </row>
    <row r="25" spans="1:13" x14ac:dyDescent="0.25">
      <c r="A25" s="102"/>
      <c r="B25" s="103"/>
      <c r="C25" s="103"/>
      <c r="D25" s="103"/>
      <c r="E25" s="103"/>
      <c r="F25" s="103"/>
      <c r="G25" s="103"/>
      <c r="H25" s="103"/>
      <c r="I25" s="103"/>
      <c r="J25" s="103"/>
      <c r="K25" s="103"/>
      <c r="L25" s="103"/>
      <c r="M25" s="104"/>
    </row>
    <row r="26" spans="1:13" s="2" customFormat="1" ht="14" x14ac:dyDescent="0.3">
      <c r="A26" s="143" t="s">
        <v>8</v>
      </c>
      <c r="B26" s="144"/>
      <c r="C26" s="144"/>
      <c r="D26" s="144"/>
      <c r="E26" s="144"/>
      <c r="F26" s="144"/>
      <c r="G26" s="144"/>
      <c r="H26" s="144"/>
      <c r="I26" s="144"/>
      <c r="J26" s="144"/>
      <c r="K26" s="144"/>
      <c r="L26" s="144"/>
      <c r="M26" s="145"/>
    </row>
    <row r="27" spans="1:13" s="2" customFormat="1" ht="45" customHeight="1" x14ac:dyDescent="0.3">
      <c r="A27" s="121" t="s">
        <v>9</v>
      </c>
      <c r="B27" s="122"/>
      <c r="C27" s="122"/>
      <c r="D27" s="122"/>
      <c r="E27" s="122"/>
      <c r="F27" s="122"/>
      <c r="G27" s="122"/>
      <c r="H27" s="122"/>
      <c r="I27" s="122"/>
      <c r="J27" s="122"/>
      <c r="K27" s="122"/>
      <c r="L27" s="122"/>
      <c r="M27" s="123"/>
    </row>
    <row r="28" spans="1:13" s="2" customFormat="1" ht="14" x14ac:dyDescent="0.3">
      <c r="A28" s="121"/>
      <c r="B28" s="122"/>
      <c r="C28" s="122"/>
      <c r="D28" s="122"/>
      <c r="E28" s="122"/>
      <c r="F28" s="122"/>
      <c r="G28" s="122"/>
      <c r="H28" s="122"/>
      <c r="I28" s="122"/>
      <c r="J28" s="122"/>
      <c r="K28" s="122"/>
      <c r="L28" s="122"/>
      <c r="M28" s="123"/>
    </row>
    <row r="29" spans="1:13" s="2" customFormat="1" ht="14" x14ac:dyDescent="0.3">
      <c r="A29" s="143" t="s">
        <v>10</v>
      </c>
      <c r="B29" s="144"/>
      <c r="C29" s="144"/>
      <c r="D29" s="144"/>
      <c r="E29" s="144"/>
      <c r="F29" s="144"/>
      <c r="G29" s="144"/>
      <c r="H29" s="144"/>
      <c r="I29" s="144"/>
      <c r="J29" s="144"/>
      <c r="K29" s="144"/>
      <c r="L29" s="144"/>
      <c r="M29" s="145"/>
    </row>
    <row r="30" spans="1:13" s="2" customFormat="1" ht="14" x14ac:dyDescent="0.3">
      <c r="A30" s="130" t="s">
        <v>11</v>
      </c>
      <c r="B30" s="131"/>
      <c r="C30" s="131"/>
      <c r="D30" s="131"/>
      <c r="E30" s="131"/>
      <c r="F30" s="131"/>
      <c r="G30" s="131"/>
      <c r="H30" s="131"/>
      <c r="I30" s="131"/>
      <c r="J30" s="131"/>
      <c r="K30" s="131"/>
      <c r="L30" s="131"/>
      <c r="M30" s="132"/>
    </row>
    <row r="31" spans="1:13" s="2" customFormat="1" ht="38.25" customHeight="1" x14ac:dyDescent="0.3">
      <c r="A31" s="121" t="s">
        <v>12</v>
      </c>
      <c r="B31" s="122"/>
      <c r="C31" s="122"/>
      <c r="D31" s="122"/>
      <c r="E31" s="122"/>
      <c r="F31" s="122"/>
      <c r="G31" s="122"/>
      <c r="H31" s="122"/>
      <c r="I31" s="122"/>
      <c r="J31" s="122"/>
      <c r="K31" s="122"/>
      <c r="L31" s="122"/>
      <c r="M31" s="123"/>
    </row>
    <row r="32" spans="1:13" s="2" customFormat="1" ht="19.5" customHeight="1" x14ac:dyDescent="0.3">
      <c r="A32" s="121" t="s">
        <v>13</v>
      </c>
      <c r="B32" s="122"/>
      <c r="C32" s="122"/>
      <c r="D32" s="122"/>
      <c r="E32" s="122"/>
      <c r="F32" s="122"/>
      <c r="G32" s="122"/>
      <c r="H32" s="122"/>
      <c r="I32" s="122"/>
      <c r="J32" s="122"/>
      <c r="K32" s="122"/>
      <c r="L32" s="122"/>
      <c r="M32" s="123"/>
    </row>
    <row r="33" spans="1:13" s="2" customFormat="1" ht="35.25" customHeight="1" x14ac:dyDescent="0.3">
      <c r="A33" s="121" t="s">
        <v>14</v>
      </c>
      <c r="B33" s="122"/>
      <c r="C33" s="122"/>
      <c r="D33" s="122"/>
      <c r="E33" s="122"/>
      <c r="F33" s="122"/>
      <c r="G33" s="122"/>
      <c r="H33" s="122"/>
      <c r="I33" s="122"/>
      <c r="J33" s="122"/>
      <c r="K33" s="122"/>
      <c r="L33" s="122"/>
      <c r="M33" s="123"/>
    </row>
    <row r="34" spans="1:13" s="2" customFormat="1" ht="21" customHeight="1" x14ac:dyDescent="0.3">
      <c r="A34" s="121"/>
      <c r="B34" s="122"/>
      <c r="C34" s="122"/>
      <c r="D34" s="122"/>
      <c r="E34" s="122"/>
      <c r="F34" s="122"/>
      <c r="G34" s="122"/>
      <c r="H34" s="122"/>
      <c r="I34" s="122"/>
      <c r="J34" s="122"/>
      <c r="K34" s="122"/>
      <c r="L34" s="122"/>
      <c r="M34" s="123"/>
    </row>
    <row r="35" spans="1:13" s="2" customFormat="1" ht="30.75" customHeight="1" x14ac:dyDescent="0.3">
      <c r="A35" s="130" t="s">
        <v>15</v>
      </c>
      <c r="B35" s="131"/>
      <c r="C35" s="131"/>
      <c r="D35" s="131"/>
      <c r="E35" s="131"/>
      <c r="F35" s="131"/>
      <c r="G35" s="131"/>
      <c r="H35" s="131"/>
      <c r="I35" s="131"/>
      <c r="J35" s="131"/>
      <c r="K35" s="131"/>
      <c r="L35" s="131"/>
      <c r="M35" s="132"/>
    </row>
    <row r="36" spans="1:13" s="2" customFormat="1" ht="21.75" customHeight="1" x14ac:dyDescent="0.3">
      <c r="A36" s="121" t="s">
        <v>16</v>
      </c>
      <c r="B36" s="122"/>
      <c r="C36" s="122"/>
      <c r="D36" s="122"/>
      <c r="E36" s="122"/>
      <c r="F36" s="122"/>
      <c r="G36" s="122"/>
      <c r="H36" s="122"/>
      <c r="I36" s="122"/>
      <c r="J36" s="122"/>
      <c r="K36" s="122"/>
      <c r="L36" s="122"/>
      <c r="M36" s="123"/>
    </row>
    <row r="37" spans="1:13" s="2" customFormat="1" ht="24" customHeight="1" x14ac:dyDescent="0.3">
      <c r="A37" s="121" t="s">
        <v>17</v>
      </c>
      <c r="B37" s="122"/>
      <c r="C37" s="122"/>
      <c r="D37" s="122"/>
      <c r="E37" s="122"/>
      <c r="F37" s="122"/>
      <c r="G37" s="122"/>
      <c r="H37" s="122"/>
      <c r="I37" s="122"/>
      <c r="J37" s="122"/>
      <c r="K37" s="122"/>
      <c r="L37" s="122"/>
      <c r="M37" s="123"/>
    </row>
    <row r="38" spans="1:13" s="2" customFormat="1" ht="36" customHeight="1" x14ac:dyDescent="0.3">
      <c r="A38" s="121" t="s">
        <v>18</v>
      </c>
      <c r="B38" s="122"/>
      <c r="C38" s="122"/>
      <c r="D38" s="122"/>
      <c r="E38" s="122"/>
      <c r="F38" s="122"/>
      <c r="G38" s="122"/>
      <c r="H38" s="122"/>
      <c r="I38" s="122"/>
      <c r="J38" s="122"/>
      <c r="K38" s="122"/>
      <c r="L38" s="122"/>
      <c r="M38" s="123"/>
    </row>
    <row r="39" spans="1:13" s="2" customFormat="1" ht="36" customHeight="1" x14ac:dyDescent="0.3">
      <c r="A39" s="121" t="s">
        <v>19</v>
      </c>
      <c r="B39" s="122"/>
      <c r="C39" s="122"/>
      <c r="D39" s="122"/>
      <c r="E39" s="122"/>
      <c r="F39" s="122"/>
      <c r="G39" s="122"/>
      <c r="H39" s="122"/>
      <c r="I39" s="122"/>
      <c r="J39" s="122"/>
      <c r="K39" s="122"/>
      <c r="L39" s="122"/>
      <c r="M39" s="123"/>
    </row>
    <row r="40" spans="1:13" s="2" customFormat="1" ht="48.9" customHeight="1" x14ac:dyDescent="0.3">
      <c r="A40" s="121" t="s">
        <v>20</v>
      </c>
      <c r="B40" s="122"/>
      <c r="C40" s="122"/>
      <c r="D40" s="122"/>
      <c r="E40" s="122"/>
      <c r="F40" s="122"/>
      <c r="G40" s="122"/>
      <c r="H40" s="122"/>
      <c r="I40" s="122"/>
      <c r="J40" s="122"/>
      <c r="K40" s="122"/>
      <c r="L40" s="122"/>
      <c r="M40" s="123"/>
    </row>
    <row r="41" spans="1:13" s="2" customFormat="1" ht="14" x14ac:dyDescent="0.3">
      <c r="A41" s="121"/>
      <c r="B41" s="122"/>
      <c r="C41" s="122"/>
      <c r="D41" s="122"/>
      <c r="E41" s="122"/>
      <c r="F41" s="122"/>
      <c r="G41" s="122"/>
      <c r="H41" s="122"/>
      <c r="I41" s="122"/>
      <c r="J41" s="122"/>
      <c r="K41" s="122"/>
      <c r="L41" s="122"/>
      <c r="M41" s="123"/>
    </row>
    <row r="42" spans="1:13" s="2" customFormat="1" ht="14" x14ac:dyDescent="0.3">
      <c r="A42" s="121"/>
      <c r="B42" s="122"/>
      <c r="C42" s="122"/>
      <c r="D42" s="122"/>
      <c r="E42" s="122"/>
      <c r="F42" s="122"/>
      <c r="G42" s="122"/>
      <c r="H42" s="122"/>
      <c r="I42" s="122"/>
      <c r="J42" s="122"/>
      <c r="K42" s="122"/>
      <c r="L42" s="122"/>
      <c r="M42" s="123"/>
    </row>
    <row r="43" spans="1:13" s="2" customFormat="1" ht="14" x14ac:dyDescent="0.3">
      <c r="A43" s="124" t="s">
        <v>21</v>
      </c>
      <c r="B43" s="125"/>
      <c r="C43" s="125"/>
      <c r="D43" s="125"/>
      <c r="E43" s="125"/>
      <c r="F43" s="125"/>
      <c r="G43" s="125"/>
      <c r="H43" s="125"/>
      <c r="I43" s="125"/>
      <c r="J43" s="125"/>
      <c r="K43" s="125"/>
      <c r="L43" s="125"/>
      <c r="M43" s="126"/>
    </row>
    <row r="44" spans="1:13" s="2" customFormat="1" ht="21.75" customHeight="1" x14ac:dyDescent="0.3">
      <c r="A44" s="127" t="s">
        <v>150</v>
      </c>
      <c r="B44" s="128"/>
      <c r="C44" s="128"/>
      <c r="D44" s="128"/>
      <c r="E44" s="128"/>
      <c r="F44" s="128"/>
      <c r="G44" s="128"/>
      <c r="H44" s="128"/>
      <c r="I44" s="128"/>
      <c r="J44" s="128"/>
      <c r="K44" s="128"/>
      <c r="L44" s="128"/>
      <c r="M44" s="129"/>
    </row>
    <row r="45" spans="1:13" s="2" customFormat="1" ht="36" customHeight="1" x14ac:dyDescent="0.3">
      <c r="A45" s="121" t="s">
        <v>148</v>
      </c>
      <c r="B45" s="122"/>
      <c r="C45" s="122"/>
      <c r="D45" s="122"/>
      <c r="E45" s="122"/>
      <c r="F45" s="122"/>
      <c r="G45" s="122"/>
      <c r="H45" s="122"/>
      <c r="I45" s="122"/>
      <c r="J45" s="122"/>
      <c r="K45" s="122"/>
      <c r="L45" s="122"/>
      <c r="M45" s="123"/>
    </row>
    <row r="46" spans="1:13" s="2" customFormat="1" ht="14.5" thickBot="1" x14ac:dyDescent="0.35">
      <c r="A46" s="117"/>
      <c r="B46" s="118"/>
      <c r="C46" s="118"/>
      <c r="D46" s="118"/>
      <c r="E46" s="118"/>
      <c r="F46" s="118"/>
      <c r="G46" s="118"/>
      <c r="H46" s="118"/>
      <c r="I46" s="118"/>
      <c r="J46" s="118"/>
      <c r="K46" s="118"/>
      <c r="L46" s="118"/>
      <c r="M46" s="119"/>
    </row>
    <row r="47" spans="1:13" s="2" customFormat="1" ht="14" x14ac:dyDescent="0.3">
      <c r="A47" s="120"/>
      <c r="B47" s="120"/>
      <c r="C47" s="120"/>
      <c r="D47" s="120"/>
      <c r="E47" s="120"/>
      <c r="F47" s="120"/>
      <c r="G47" s="120"/>
      <c r="H47" s="120"/>
      <c r="I47" s="120"/>
      <c r="J47" s="120"/>
      <c r="K47" s="120"/>
      <c r="L47" s="120"/>
      <c r="M47" s="120"/>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0"/>
  <sheetViews>
    <sheetView view="pageBreakPreview" topLeftCell="A40" zoomScale="90" zoomScaleNormal="75" zoomScaleSheetLayoutView="90" workbookViewId="0">
      <selection activeCell="I48" sqref="I48"/>
    </sheetView>
  </sheetViews>
  <sheetFormatPr defaultColWidth="9.08984375" defaultRowHeight="14" x14ac:dyDescent="0.3"/>
  <cols>
    <col min="1" max="1" width="7" style="2" customWidth="1"/>
    <col min="2" max="2" width="41.36328125" style="2" customWidth="1"/>
    <col min="3" max="3" width="14.6328125" style="2" customWidth="1"/>
    <col min="4" max="5" width="13.6328125" style="2" customWidth="1"/>
    <col min="6" max="6" width="18.54296875" style="2" customWidth="1"/>
    <col min="7" max="7" width="15.90625" style="2" customWidth="1"/>
    <col min="8" max="8" width="12.54296875" style="2" customWidth="1"/>
    <col min="9" max="9" width="19" style="2" customWidth="1"/>
    <col min="10" max="16384" width="9.08984375" style="2"/>
  </cols>
  <sheetData>
    <row r="1" spans="1:9" ht="14.5" thickTop="1" x14ac:dyDescent="0.3">
      <c r="A1" s="22"/>
      <c r="B1" s="23"/>
      <c r="C1" s="146" t="s">
        <v>22</v>
      </c>
      <c r="D1" s="146"/>
      <c r="E1" s="146"/>
      <c r="F1" s="146"/>
      <c r="G1" s="146"/>
      <c r="H1" s="146"/>
      <c r="I1" s="24"/>
    </row>
    <row r="2" spans="1:9" x14ac:dyDescent="0.3">
      <c r="A2" s="25"/>
      <c r="B2" s="97"/>
      <c r="C2" s="147"/>
      <c r="D2" s="147"/>
      <c r="E2" s="147"/>
      <c r="F2" s="147"/>
      <c r="G2" s="147"/>
      <c r="H2" s="147"/>
      <c r="I2" s="26"/>
    </row>
    <row r="3" spans="1:9" x14ac:dyDescent="0.3">
      <c r="A3" s="25"/>
      <c r="B3" s="97"/>
      <c r="C3" s="147"/>
      <c r="D3" s="147"/>
      <c r="E3" s="147"/>
      <c r="F3" s="147"/>
      <c r="G3" s="147"/>
      <c r="H3" s="147"/>
      <c r="I3" s="26"/>
    </row>
    <row r="4" spans="1:9" ht="21.75" customHeight="1" x14ac:dyDescent="0.4">
      <c r="A4" s="25"/>
      <c r="B4" s="97"/>
      <c r="C4" s="148" t="s">
        <v>23</v>
      </c>
      <c r="D4" s="148"/>
      <c r="E4" s="148"/>
      <c r="F4" s="148"/>
      <c r="G4" s="148"/>
      <c r="H4" s="148"/>
      <c r="I4" s="26"/>
    </row>
    <row r="5" spans="1:9" ht="14.25" customHeight="1" x14ac:dyDescent="0.3">
      <c r="A5" s="25"/>
      <c r="B5" s="97"/>
      <c r="C5" s="21"/>
      <c r="D5" s="21"/>
      <c r="E5" s="21"/>
      <c r="F5" s="21"/>
      <c r="G5" s="21"/>
      <c r="H5" s="21"/>
      <c r="I5" s="26"/>
    </row>
    <row r="6" spans="1:9" ht="14.25" customHeight="1" x14ac:dyDescent="0.3">
      <c r="A6" s="25"/>
      <c r="B6" s="97"/>
      <c r="C6" s="21"/>
      <c r="D6" s="21"/>
      <c r="E6" s="21"/>
      <c r="F6" s="21"/>
      <c r="G6" s="21"/>
      <c r="H6" s="21"/>
      <c r="I6" s="26"/>
    </row>
    <row r="7" spans="1:9" ht="22.5" customHeight="1" x14ac:dyDescent="0.3">
      <c r="A7" s="77" t="s">
        <v>2</v>
      </c>
      <c r="B7" s="12"/>
      <c r="C7" s="158" t="str">
        <f>'COVER SHEET'!$E17</f>
        <v>SAT 260/25 Travel Management Company for West Africa Hub</v>
      </c>
      <c r="D7" s="158"/>
      <c r="E7" s="158"/>
      <c r="F7" s="158"/>
      <c r="G7" s="158"/>
      <c r="H7" s="158"/>
      <c r="I7" s="26"/>
    </row>
    <row r="8" spans="1:9" ht="36.75" customHeight="1" x14ac:dyDescent="0.3">
      <c r="A8" s="77" t="s">
        <v>3</v>
      </c>
      <c r="B8" s="12"/>
      <c r="C8" s="159" t="str">
        <f>'COVER SHEET'!$E19</f>
        <v>THE PROVISION OF TRAVEL MANAGEMENT SERVICES FOR A PERIOD OF 36 MONTHS</v>
      </c>
      <c r="D8" s="159"/>
      <c r="E8" s="159"/>
      <c r="F8" s="159"/>
      <c r="G8" s="159"/>
      <c r="H8" s="159"/>
      <c r="I8" s="26"/>
    </row>
    <row r="9" spans="1:9" ht="29.25" customHeight="1" x14ac:dyDescent="0.3">
      <c r="A9" s="77" t="s">
        <v>5</v>
      </c>
      <c r="B9" s="12"/>
      <c r="C9" s="158" t="str">
        <f>'COVER SHEET'!$E21</f>
        <v>&lt;NAME OF BIDDER TO BE FILLED IN HERE&gt;</v>
      </c>
      <c r="D9" s="158"/>
      <c r="E9" s="158"/>
      <c r="F9" s="158"/>
      <c r="G9" s="158"/>
      <c r="H9" s="158"/>
      <c r="I9" s="26"/>
    </row>
    <row r="10" spans="1:9" ht="29.25" customHeight="1" x14ac:dyDescent="0.3">
      <c r="A10" s="77"/>
      <c r="B10" s="12"/>
      <c r="C10" s="13"/>
      <c r="D10" s="13"/>
      <c r="E10" s="13"/>
      <c r="F10" s="13"/>
      <c r="G10" s="13"/>
      <c r="H10" s="13"/>
      <c r="I10" s="26"/>
    </row>
    <row r="11" spans="1:9" ht="29.25" customHeight="1" thickBot="1" x14ac:dyDescent="0.45">
      <c r="A11" s="77" t="s">
        <v>24</v>
      </c>
      <c r="B11" s="12"/>
      <c r="C11" s="13"/>
      <c r="D11" s="148"/>
      <c r="E11" s="148"/>
      <c r="F11" s="13"/>
      <c r="G11" s="13"/>
      <c r="H11" s="13"/>
      <c r="I11" s="26"/>
    </row>
    <row r="12" spans="1:9" ht="14.5" thickBot="1" x14ac:dyDescent="0.35">
      <c r="A12" s="160"/>
      <c r="B12" s="161"/>
      <c r="C12" s="162"/>
      <c r="D12" s="153" t="s">
        <v>25</v>
      </c>
      <c r="E12" s="154"/>
      <c r="F12" s="155"/>
      <c r="G12" s="156" t="s">
        <v>26</v>
      </c>
      <c r="H12" s="156"/>
      <c r="I12" s="157"/>
    </row>
    <row r="13" spans="1:9" s="3" customFormat="1" ht="28.5" thickBot="1" x14ac:dyDescent="0.35">
      <c r="A13" s="27" t="s">
        <v>27</v>
      </c>
      <c r="B13" s="17" t="s">
        <v>28</v>
      </c>
      <c r="C13" s="18" t="s">
        <v>29</v>
      </c>
      <c r="D13" s="113" t="s">
        <v>145</v>
      </c>
      <c r="E13" s="113" t="s">
        <v>146</v>
      </c>
      <c r="F13" s="113" t="s">
        <v>147</v>
      </c>
      <c r="G13" s="113" t="s">
        <v>145</v>
      </c>
      <c r="H13" s="114" t="s">
        <v>146</v>
      </c>
      <c r="I13" s="28" t="s">
        <v>147</v>
      </c>
    </row>
    <row r="14" spans="1:9" x14ac:dyDescent="0.3">
      <c r="A14" s="29">
        <v>1</v>
      </c>
      <c r="B14" s="10" t="s">
        <v>32</v>
      </c>
      <c r="C14" s="111">
        <v>500</v>
      </c>
      <c r="D14" s="252">
        <v>0</v>
      </c>
      <c r="E14" s="253">
        <f>D14*C14</f>
        <v>0</v>
      </c>
      <c r="F14" s="253">
        <f>E14*C14</f>
        <v>0</v>
      </c>
      <c r="G14" s="252">
        <v>0</v>
      </c>
      <c r="H14" s="253">
        <f>G14*1.15</f>
        <v>0</v>
      </c>
      <c r="I14" s="253">
        <f>H14*C14</f>
        <v>0</v>
      </c>
    </row>
    <row r="15" spans="1:9" x14ac:dyDescent="0.3">
      <c r="A15" s="29">
        <v>2</v>
      </c>
      <c r="B15" s="10" t="s">
        <v>33</v>
      </c>
      <c r="C15" s="111">
        <v>300</v>
      </c>
      <c r="D15" s="252">
        <v>0</v>
      </c>
      <c r="E15" s="253">
        <f t="shared" ref="E15:E50" si="0">D15*C15</f>
        <v>0</v>
      </c>
      <c r="F15" s="253">
        <f t="shared" ref="F15:F50" si="1">E15*C15</f>
        <v>0</v>
      </c>
      <c r="G15" s="252">
        <v>0</v>
      </c>
      <c r="H15" s="253">
        <f t="shared" ref="H15:H50" si="2">G15*1.15</f>
        <v>0</v>
      </c>
      <c r="I15" s="253">
        <f t="shared" ref="I15:I50" si="3">H15*C15</f>
        <v>0</v>
      </c>
    </row>
    <row r="16" spans="1:9" x14ac:dyDescent="0.3">
      <c r="A16" s="29">
        <v>3</v>
      </c>
      <c r="B16" s="10" t="s">
        <v>34</v>
      </c>
      <c r="C16" s="111">
        <v>1000</v>
      </c>
      <c r="D16" s="252">
        <v>0</v>
      </c>
      <c r="E16" s="253">
        <f t="shared" si="0"/>
        <v>0</v>
      </c>
      <c r="F16" s="253">
        <f t="shared" si="1"/>
        <v>0</v>
      </c>
      <c r="G16" s="252">
        <v>0</v>
      </c>
      <c r="H16" s="253">
        <f t="shared" si="2"/>
        <v>0</v>
      </c>
      <c r="I16" s="253">
        <f t="shared" si="3"/>
        <v>0</v>
      </c>
    </row>
    <row r="17" spans="1:9" x14ac:dyDescent="0.3">
      <c r="A17" s="29">
        <v>4</v>
      </c>
      <c r="B17" s="10" t="s">
        <v>35</v>
      </c>
      <c r="C17" s="111">
        <v>100</v>
      </c>
      <c r="D17" s="252">
        <v>0</v>
      </c>
      <c r="E17" s="253">
        <f t="shared" si="0"/>
        <v>0</v>
      </c>
      <c r="F17" s="253">
        <f t="shared" si="1"/>
        <v>0</v>
      </c>
      <c r="G17" s="252">
        <v>0</v>
      </c>
      <c r="H17" s="253">
        <f t="shared" si="2"/>
        <v>0</v>
      </c>
      <c r="I17" s="253">
        <f t="shared" si="3"/>
        <v>0</v>
      </c>
    </row>
    <row r="18" spans="1:9" x14ac:dyDescent="0.3">
      <c r="A18" s="29">
        <v>5</v>
      </c>
      <c r="B18" s="10" t="s">
        <v>36</v>
      </c>
      <c r="C18" s="111">
        <v>100</v>
      </c>
      <c r="D18" s="252">
        <v>0</v>
      </c>
      <c r="E18" s="253">
        <f t="shared" si="0"/>
        <v>0</v>
      </c>
      <c r="F18" s="253">
        <f t="shared" si="1"/>
        <v>0</v>
      </c>
      <c r="G18" s="252">
        <v>0</v>
      </c>
      <c r="H18" s="253">
        <f t="shared" si="2"/>
        <v>0</v>
      </c>
      <c r="I18" s="253">
        <f t="shared" si="3"/>
        <v>0</v>
      </c>
    </row>
    <row r="19" spans="1:9" x14ac:dyDescent="0.3">
      <c r="A19" s="29">
        <v>6</v>
      </c>
      <c r="B19" s="10" t="s">
        <v>37</v>
      </c>
      <c r="C19" s="111">
        <v>500</v>
      </c>
      <c r="D19" s="252">
        <v>0</v>
      </c>
      <c r="E19" s="253">
        <f t="shared" si="0"/>
        <v>0</v>
      </c>
      <c r="F19" s="253">
        <f t="shared" si="1"/>
        <v>0</v>
      </c>
      <c r="G19" s="252">
        <v>0</v>
      </c>
      <c r="H19" s="253">
        <f t="shared" si="2"/>
        <v>0</v>
      </c>
      <c r="I19" s="253">
        <f t="shared" si="3"/>
        <v>0</v>
      </c>
    </row>
    <row r="20" spans="1:9" x14ac:dyDescent="0.3">
      <c r="A20" s="29">
        <v>7</v>
      </c>
      <c r="B20" s="10" t="s">
        <v>38</v>
      </c>
      <c r="C20" s="111">
        <v>50</v>
      </c>
      <c r="D20" s="252">
        <v>0</v>
      </c>
      <c r="E20" s="253">
        <f t="shared" si="0"/>
        <v>0</v>
      </c>
      <c r="F20" s="253">
        <f t="shared" si="1"/>
        <v>0</v>
      </c>
      <c r="G20" s="252">
        <v>0</v>
      </c>
      <c r="H20" s="253">
        <f t="shared" si="2"/>
        <v>0</v>
      </c>
      <c r="I20" s="253">
        <f t="shared" si="3"/>
        <v>0</v>
      </c>
    </row>
    <row r="21" spans="1:9" x14ac:dyDescent="0.3">
      <c r="A21" s="29">
        <v>8</v>
      </c>
      <c r="B21" s="10" t="s">
        <v>39</v>
      </c>
      <c r="C21" s="111">
        <v>50</v>
      </c>
      <c r="D21" s="252">
        <v>0</v>
      </c>
      <c r="E21" s="253">
        <f t="shared" si="0"/>
        <v>0</v>
      </c>
      <c r="F21" s="253">
        <f t="shared" si="1"/>
        <v>0</v>
      </c>
      <c r="G21" s="252">
        <v>0</v>
      </c>
      <c r="H21" s="253">
        <f t="shared" si="2"/>
        <v>0</v>
      </c>
      <c r="I21" s="253">
        <f t="shared" si="3"/>
        <v>0</v>
      </c>
    </row>
    <row r="22" spans="1:9" x14ac:dyDescent="0.3">
      <c r="A22" s="29">
        <v>9</v>
      </c>
      <c r="B22" s="10" t="s">
        <v>40</v>
      </c>
      <c r="C22" s="111">
        <v>50</v>
      </c>
      <c r="D22" s="252">
        <v>0</v>
      </c>
      <c r="E22" s="253">
        <f t="shared" si="0"/>
        <v>0</v>
      </c>
      <c r="F22" s="253">
        <f t="shared" si="1"/>
        <v>0</v>
      </c>
      <c r="G22" s="252">
        <v>0</v>
      </c>
      <c r="H22" s="253">
        <f t="shared" si="2"/>
        <v>0</v>
      </c>
      <c r="I22" s="253">
        <f t="shared" si="3"/>
        <v>0</v>
      </c>
    </row>
    <row r="23" spans="1:9" x14ac:dyDescent="0.3">
      <c r="A23" s="29">
        <v>10</v>
      </c>
      <c r="B23" s="10" t="s">
        <v>41</v>
      </c>
      <c r="C23" s="111">
        <v>500</v>
      </c>
      <c r="D23" s="252">
        <v>0</v>
      </c>
      <c r="E23" s="253">
        <f t="shared" si="0"/>
        <v>0</v>
      </c>
      <c r="F23" s="253">
        <f t="shared" si="1"/>
        <v>0</v>
      </c>
      <c r="G23" s="252">
        <v>0</v>
      </c>
      <c r="H23" s="253">
        <f t="shared" si="2"/>
        <v>0</v>
      </c>
      <c r="I23" s="253">
        <f t="shared" si="3"/>
        <v>0</v>
      </c>
    </row>
    <row r="24" spans="1:9" x14ac:dyDescent="0.3">
      <c r="A24" s="29">
        <v>11</v>
      </c>
      <c r="B24" s="10" t="s">
        <v>42</v>
      </c>
      <c r="C24" s="111">
        <v>10</v>
      </c>
      <c r="D24" s="252">
        <v>0</v>
      </c>
      <c r="E24" s="253">
        <f t="shared" si="0"/>
        <v>0</v>
      </c>
      <c r="F24" s="253">
        <f t="shared" si="1"/>
        <v>0</v>
      </c>
      <c r="G24" s="252">
        <v>0</v>
      </c>
      <c r="H24" s="253">
        <f t="shared" si="2"/>
        <v>0</v>
      </c>
      <c r="I24" s="253">
        <f t="shared" si="3"/>
        <v>0</v>
      </c>
    </row>
    <row r="25" spans="1:9" x14ac:dyDescent="0.3">
      <c r="A25" s="29">
        <v>12</v>
      </c>
      <c r="B25" s="10" t="s">
        <v>43</v>
      </c>
      <c r="C25" s="111">
        <v>10</v>
      </c>
      <c r="D25" s="252">
        <v>0</v>
      </c>
      <c r="E25" s="253">
        <f t="shared" si="0"/>
        <v>0</v>
      </c>
      <c r="F25" s="253">
        <f t="shared" si="1"/>
        <v>0</v>
      </c>
      <c r="G25" s="252">
        <v>0</v>
      </c>
      <c r="H25" s="253">
        <f t="shared" si="2"/>
        <v>0</v>
      </c>
      <c r="I25" s="253">
        <f t="shared" si="3"/>
        <v>0</v>
      </c>
    </row>
    <row r="26" spans="1:9" x14ac:dyDescent="0.3">
      <c r="A26" s="29">
        <v>13</v>
      </c>
      <c r="B26" s="10" t="s">
        <v>44</v>
      </c>
      <c r="C26" s="111">
        <v>500</v>
      </c>
      <c r="D26" s="252">
        <v>0</v>
      </c>
      <c r="E26" s="253">
        <f t="shared" si="0"/>
        <v>0</v>
      </c>
      <c r="F26" s="253">
        <f t="shared" si="1"/>
        <v>0</v>
      </c>
      <c r="G26" s="252">
        <v>0</v>
      </c>
      <c r="H26" s="253">
        <f t="shared" si="2"/>
        <v>0</v>
      </c>
      <c r="I26" s="253">
        <f t="shared" si="3"/>
        <v>0</v>
      </c>
    </row>
    <row r="27" spans="1:9" x14ac:dyDescent="0.3">
      <c r="A27" s="29">
        <v>14</v>
      </c>
      <c r="B27" s="10" t="s">
        <v>45</v>
      </c>
      <c r="C27" s="111">
        <v>50</v>
      </c>
      <c r="D27" s="252">
        <v>0</v>
      </c>
      <c r="E27" s="253">
        <f t="shared" si="0"/>
        <v>0</v>
      </c>
      <c r="F27" s="253">
        <f t="shared" si="1"/>
        <v>0</v>
      </c>
      <c r="G27" s="252">
        <v>0</v>
      </c>
      <c r="H27" s="253">
        <f t="shared" si="2"/>
        <v>0</v>
      </c>
      <c r="I27" s="253">
        <f t="shared" si="3"/>
        <v>0</v>
      </c>
    </row>
    <row r="28" spans="1:9" x14ac:dyDescent="0.3">
      <c r="A28" s="29">
        <v>15</v>
      </c>
      <c r="B28" s="10" t="s">
        <v>46</v>
      </c>
      <c r="C28" s="111">
        <v>50</v>
      </c>
      <c r="D28" s="252">
        <v>0</v>
      </c>
      <c r="E28" s="253">
        <f t="shared" si="0"/>
        <v>0</v>
      </c>
      <c r="F28" s="253">
        <f t="shared" si="1"/>
        <v>0</v>
      </c>
      <c r="G28" s="252">
        <v>0</v>
      </c>
      <c r="H28" s="253">
        <f t="shared" si="2"/>
        <v>0</v>
      </c>
      <c r="I28" s="253">
        <f t="shared" si="3"/>
        <v>0</v>
      </c>
    </row>
    <row r="29" spans="1:9" x14ac:dyDescent="0.3">
      <c r="A29" s="29">
        <v>16</v>
      </c>
      <c r="B29" s="10" t="s">
        <v>47</v>
      </c>
      <c r="C29" s="111">
        <v>2000</v>
      </c>
      <c r="D29" s="252">
        <v>0</v>
      </c>
      <c r="E29" s="253">
        <f t="shared" si="0"/>
        <v>0</v>
      </c>
      <c r="F29" s="253">
        <f t="shared" si="1"/>
        <v>0</v>
      </c>
      <c r="G29" s="252">
        <v>0</v>
      </c>
      <c r="H29" s="253">
        <f t="shared" si="2"/>
        <v>0</v>
      </c>
      <c r="I29" s="253">
        <f t="shared" si="3"/>
        <v>0</v>
      </c>
    </row>
    <row r="30" spans="1:9" x14ac:dyDescent="0.3">
      <c r="A30" s="29">
        <v>17</v>
      </c>
      <c r="B30" s="10" t="s">
        <v>48</v>
      </c>
      <c r="C30" s="111">
        <v>100</v>
      </c>
      <c r="D30" s="252">
        <v>0</v>
      </c>
      <c r="E30" s="253">
        <f t="shared" si="0"/>
        <v>0</v>
      </c>
      <c r="F30" s="253">
        <f t="shared" si="1"/>
        <v>0</v>
      </c>
      <c r="G30" s="252">
        <v>0</v>
      </c>
      <c r="H30" s="253">
        <f t="shared" si="2"/>
        <v>0</v>
      </c>
      <c r="I30" s="253">
        <f t="shared" si="3"/>
        <v>0</v>
      </c>
    </row>
    <row r="31" spans="1:9" x14ac:dyDescent="0.3">
      <c r="A31" s="29">
        <v>18</v>
      </c>
      <c r="B31" s="10" t="s">
        <v>49</v>
      </c>
      <c r="C31" s="111">
        <v>500</v>
      </c>
      <c r="D31" s="252">
        <v>0</v>
      </c>
      <c r="E31" s="253">
        <f t="shared" si="0"/>
        <v>0</v>
      </c>
      <c r="F31" s="253">
        <f t="shared" si="1"/>
        <v>0</v>
      </c>
      <c r="G31" s="252">
        <v>0</v>
      </c>
      <c r="H31" s="253">
        <f t="shared" si="2"/>
        <v>0</v>
      </c>
      <c r="I31" s="253">
        <f t="shared" si="3"/>
        <v>0</v>
      </c>
    </row>
    <row r="32" spans="1:9" x14ac:dyDescent="0.3">
      <c r="A32" s="29">
        <v>19</v>
      </c>
      <c r="B32" s="10" t="s">
        <v>50</v>
      </c>
      <c r="C32" s="111">
        <v>50</v>
      </c>
      <c r="D32" s="252">
        <v>0</v>
      </c>
      <c r="E32" s="253">
        <f t="shared" si="0"/>
        <v>0</v>
      </c>
      <c r="F32" s="253">
        <f t="shared" si="1"/>
        <v>0</v>
      </c>
      <c r="G32" s="252">
        <v>0</v>
      </c>
      <c r="H32" s="253">
        <f t="shared" si="2"/>
        <v>0</v>
      </c>
      <c r="I32" s="253">
        <f t="shared" si="3"/>
        <v>0</v>
      </c>
    </row>
    <row r="33" spans="1:9" x14ac:dyDescent="0.3">
      <c r="A33" s="29">
        <v>20</v>
      </c>
      <c r="B33" s="10" t="s">
        <v>51</v>
      </c>
      <c r="C33" s="111">
        <v>50</v>
      </c>
      <c r="D33" s="252">
        <v>0</v>
      </c>
      <c r="E33" s="253">
        <f t="shared" si="0"/>
        <v>0</v>
      </c>
      <c r="F33" s="253">
        <f t="shared" si="1"/>
        <v>0</v>
      </c>
      <c r="G33" s="252">
        <v>0</v>
      </c>
      <c r="H33" s="253">
        <f t="shared" si="2"/>
        <v>0</v>
      </c>
      <c r="I33" s="253">
        <f t="shared" si="3"/>
        <v>0</v>
      </c>
    </row>
    <row r="34" spans="1:9" ht="28" x14ac:dyDescent="0.3">
      <c r="A34" s="29">
        <v>21</v>
      </c>
      <c r="B34" s="10" t="s">
        <v>52</v>
      </c>
      <c r="C34" s="111">
        <v>100</v>
      </c>
      <c r="D34" s="252">
        <v>0</v>
      </c>
      <c r="E34" s="253">
        <f t="shared" si="0"/>
        <v>0</v>
      </c>
      <c r="F34" s="253">
        <f t="shared" si="1"/>
        <v>0</v>
      </c>
      <c r="G34" s="252">
        <v>0</v>
      </c>
      <c r="H34" s="253">
        <f t="shared" si="2"/>
        <v>0</v>
      </c>
      <c r="I34" s="253">
        <f t="shared" si="3"/>
        <v>0</v>
      </c>
    </row>
    <row r="35" spans="1:9" ht="13.5" customHeight="1" x14ac:dyDescent="0.3">
      <c r="A35" s="29">
        <v>22</v>
      </c>
      <c r="B35" s="11" t="s">
        <v>53</v>
      </c>
      <c r="C35" s="111">
        <v>50</v>
      </c>
      <c r="D35" s="252">
        <v>0</v>
      </c>
      <c r="E35" s="253">
        <f t="shared" si="0"/>
        <v>0</v>
      </c>
      <c r="F35" s="253">
        <f t="shared" si="1"/>
        <v>0</v>
      </c>
      <c r="G35" s="252">
        <v>0</v>
      </c>
      <c r="H35" s="253">
        <f t="shared" si="2"/>
        <v>0</v>
      </c>
      <c r="I35" s="253">
        <f t="shared" si="3"/>
        <v>0</v>
      </c>
    </row>
    <row r="36" spans="1:9" ht="31.5" customHeight="1" x14ac:dyDescent="0.3">
      <c r="A36" s="61">
        <v>23</v>
      </c>
      <c r="B36" s="60" t="s">
        <v>54</v>
      </c>
      <c r="C36" s="112">
        <v>2000</v>
      </c>
      <c r="D36" s="252">
        <v>0</v>
      </c>
      <c r="E36" s="253">
        <f t="shared" si="0"/>
        <v>0</v>
      </c>
      <c r="F36" s="253">
        <f t="shared" si="1"/>
        <v>0</v>
      </c>
      <c r="G36" s="252">
        <v>0</v>
      </c>
      <c r="H36" s="253">
        <f t="shared" si="2"/>
        <v>0</v>
      </c>
      <c r="I36" s="253">
        <f t="shared" si="3"/>
        <v>0</v>
      </c>
    </row>
    <row r="37" spans="1:9" x14ac:dyDescent="0.3">
      <c r="A37" s="29">
        <v>24</v>
      </c>
      <c r="B37" s="10" t="s">
        <v>55</v>
      </c>
      <c r="C37" s="111">
        <v>10</v>
      </c>
      <c r="D37" s="252">
        <v>0</v>
      </c>
      <c r="E37" s="253">
        <f t="shared" si="0"/>
        <v>0</v>
      </c>
      <c r="F37" s="253">
        <f t="shared" si="1"/>
        <v>0</v>
      </c>
      <c r="G37" s="252">
        <v>0</v>
      </c>
      <c r="H37" s="253">
        <f t="shared" si="2"/>
        <v>0</v>
      </c>
      <c r="I37" s="253">
        <f t="shared" si="3"/>
        <v>0</v>
      </c>
    </row>
    <row r="38" spans="1:9" x14ac:dyDescent="0.3">
      <c r="A38" s="29">
        <v>25</v>
      </c>
      <c r="B38" s="10" t="s">
        <v>56</v>
      </c>
      <c r="C38" s="111">
        <v>50</v>
      </c>
      <c r="D38" s="252">
        <v>0</v>
      </c>
      <c r="E38" s="253">
        <f t="shared" si="0"/>
        <v>0</v>
      </c>
      <c r="F38" s="253">
        <f t="shared" si="1"/>
        <v>0</v>
      </c>
      <c r="G38" s="252">
        <v>0</v>
      </c>
      <c r="H38" s="253">
        <f t="shared" si="2"/>
        <v>0</v>
      </c>
      <c r="I38" s="253">
        <f t="shared" si="3"/>
        <v>0</v>
      </c>
    </row>
    <row r="39" spans="1:9" x14ac:dyDescent="0.3">
      <c r="A39" s="29">
        <v>26</v>
      </c>
      <c r="B39" s="10" t="s">
        <v>57</v>
      </c>
      <c r="C39" s="111">
        <v>50</v>
      </c>
      <c r="D39" s="252">
        <v>0</v>
      </c>
      <c r="E39" s="253">
        <f t="shared" si="0"/>
        <v>0</v>
      </c>
      <c r="F39" s="253">
        <f t="shared" si="1"/>
        <v>0</v>
      </c>
      <c r="G39" s="252">
        <v>0</v>
      </c>
      <c r="H39" s="253">
        <f t="shared" si="2"/>
        <v>0</v>
      </c>
      <c r="I39" s="253">
        <f t="shared" si="3"/>
        <v>0</v>
      </c>
    </row>
    <row r="40" spans="1:9" x14ac:dyDescent="0.3">
      <c r="A40" s="29">
        <v>27</v>
      </c>
      <c r="B40" s="10" t="s">
        <v>58</v>
      </c>
      <c r="C40" s="111">
        <v>20</v>
      </c>
      <c r="D40" s="252">
        <v>0</v>
      </c>
      <c r="E40" s="253">
        <f t="shared" si="0"/>
        <v>0</v>
      </c>
      <c r="F40" s="253">
        <f t="shared" si="1"/>
        <v>0</v>
      </c>
      <c r="G40" s="252">
        <v>0</v>
      </c>
      <c r="H40" s="253">
        <f t="shared" si="2"/>
        <v>0</v>
      </c>
      <c r="I40" s="253">
        <f t="shared" si="3"/>
        <v>0</v>
      </c>
    </row>
    <row r="41" spans="1:9" x14ac:dyDescent="0.3">
      <c r="A41" s="29">
        <v>28</v>
      </c>
      <c r="B41" s="10" t="s">
        <v>59</v>
      </c>
      <c r="C41" s="111">
        <v>36</v>
      </c>
      <c r="D41" s="252">
        <v>0</v>
      </c>
      <c r="E41" s="253">
        <f t="shared" si="0"/>
        <v>0</v>
      </c>
      <c r="F41" s="253">
        <f t="shared" si="1"/>
        <v>0</v>
      </c>
      <c r="G41" s="252">
        <v>0</v>
      </c>
      <c r="H41" s="253">
        <f t="shared" si="2"/>
        <v>0</v>
      </c>
      <c r="I41" s="253">
        <f t="shared" si="3"/>
        <v>0</v>
      </c>
    </row>
    <row r="42" spans="1:9" x14ac:dyDescent="0.3">
      <c r="A42" s="29">
        <v>29</v>
      </c>
      <c r="B42" s="10" t="s">
        <v>60</v>
      </c>
      <c r="C42" s="111">
        <v>36</v>
      </c>
      <c r="D42" s="252">
        <v>0</v>
      </c>
      <c r="E42" s="253">
        <f t="shared" si="0"/>
        <v>0</v>
      </c>
      <c r="F42" s="253">
        <f t="shared" si="1"/>
        <v>0</v>
      </c>
      <c r="G42" s="252">
        <v>0</v>
      </c>
      <c r="H42" s="253">
        <f t="shared" si="2"/>
        <v>0</v>
      </c>
      <c r="I42" s="253">
        <f t="shared" si="3"/>
        <v>0</v>
      </c>
    </row>
    <row r="43" spans="1:9" ht="29.25" customHeight="1" x14ac:dyDescent="0.3">
      <c r="A43" s="29">
        <v>30</v>
      </c>
      <c r="B43" s="10" t="s">
        <v>61</v>
      </c>
      <c r="C43" s="111">
        <v>36</v>
      </c>
      <c r="D43" s="252">
        <v>0</v>
      </c>
      <c r="E43" s="253">
        <f t="shared" si="0"/>
        <v>0</v>
      </c>
      <c r="F43" s="253">
        <f t="shared" si="1"/>
        <v>0</v>
      </c>
      <c r="G43" s="252">
        <v>0</v>
      </c>
      <c r="H43" s="253">
        <f t="shared" si="2"/>
        <v>0</v>
      </c>
      <c r="I43" s="253">
        <f t="shared" si="3"/>
        <v>0</v>
      </c>
    </row>
    <row r="44" spans="1:9" x14ac:dyDescent="0.3">
      <c r="A44" s="29">
        <v>31</v>
      </c>
      <c r="B44" s="10" t="s">
        <v>62</v>
      </c>
      <c r="C44" s="111">
        <v>36</v>
      </c>
      <c r="D44" s="252">
        <v>0</v>
      </c>
      <c r="E44" s="253">
        <f t="shared" si="0"/>
        <v>0</v>
      </c>
      <c r="F44" s="253">
        <f t="shared" si="1"/>
        <v>0</v>
      </c>
      <c r="G44" s="252">
        <v>0</v>
      </c>
      <c r="H44" s="253">
        <f t="shared" si="2"/>
        <v>0</v>
      </c>
      <c r="I44" s="253">
        <f t="shared" si="3"/>
        <v>0</v>
      </c>
    </row>
    <row r="45" spans="1:9" x14ac:dyDescent="0.3">
      <c r="A45" s="29">
        <v>32</v>
      </c>
      <c r="B45" s="2" t="s">
        <v>63</v>
      </c>
      <c r="C45" s="111">
        <v>5000</v>
      </c>
      <c r="D45" s="252">
        <v>0</v>
      </c>
      <c r="E45" s="253">
        <f t="shared" si="0"/>
        <v>0</v>
      </c>
      <c r="F45" s="253">
        <f t="shared" si="1"/>
        <v>0</v>
      </c>
      <c r="G45" s="252">
        <v>0</v>
      </c>
      <c r="H45" s="253">
        <f t="shared" si="2"/>
        <v>0</v>
      </c>
      <c r="I45" s="253">
        <f t="shared" si="3"/>
        <v>0</v>
      </c>
    </row>
    <row r="46" spans="1:9" x14ac:dyDescent="0.3">
      <c r="A46" s="29">
        <v>33</v>
      </c>
      <c r="B46" s="2" t="s">
        <v>64</v>
      </c>
      <c r="C46" s="111">
        <v>5000</v>
      </c>
      <c r="D46" s="252">
        <v>0</v>
      </c>
      <c r="E46" s="253">
        <f t="shared" si="0"/>
        <v>0</v>
      </c>
      <c r="F46" s="253">
        <f t="shared" si="1"/>
        <v>0</v>
      </c>
      <c r="G46" s="252">
        <v>0</v>
      </c>
      <c r="H46" s="253">
        <f t="shared" si="2"/>
        <v>0</v>
      </c>
      <c r="I46" s="253">
        <f t="shared" si="3"/>
        <v>0</v>
      </c>
    </row>
    <row r="47" spans="1:9" x14ac:dyDescent="0.3">
      <c r="A47" s="29">
        <v>34</v>
      </c>
      <c r="B47" s="2" t="s">
        <v>65</v>
      </c>
      <c r="C47" s="111">
        <v>2500</v>
      </c>
      <c r="D47" s="252">
        <v>0</v>
      </c>
      <c r="E47" s="253">
        <f t="shared" si="0"/>
        <v>0</v>
      </c>
      <c r="F47" s="253">
        <f t="shared" si="1"/>
        <v>0</v>
      </c>
      <c r="G47" s="252">
        <v>0</v>
      </c>
      <c r="H47" s="253">
        <f t="shared" si="2"/>
        <v>0</v>
      </c>
      <c r="I47" s="253">
        <f t="shared" si="3"/>
        <v>0</v>
      </c>
    </row>
    <row r="48" spans="1:9" x14ac:dyDescent="0.3">
      <c r="A48" s="29">
        <v>35</v>
      </c>
      <c r="B48" s="2" t="s">
        <v>66</v>
      </c>
      <c r="C48" s="111"/>
      <c r="D48" s="252">
        <v>0</v>
      </c>
      <c r="E48" s="253">
        <f t="shared" si="0"/>
        <v>0</v>
      </c>
      <c r="F48" s="253">
        <f t="shared" si="1"/>
        <v>0</v>
      </c>
      <c r="G48" s="252">
        <v>0</v>
      </c>
      <c r="H48" s="253">
        <f t="shared" si="2"/>
        <v>0</v>
      </c>
      <c r="I48" s="253">
        <f t="shared" si="3"/>
        <v>0</v>
      </c>
    </row>
    <row r="49" spans="1:9" x14ac:dyDescent="0.3">
      <c r="A49" s="29">
        <v>36</v>
      </c>
      <c r="B49" s="2" t="s">
        <v>66</v>
      </c>
      <c r="C49" s="111"/>
      <c r="D49" s="252">
        <v>0</v>
      </c>
      <c r="E49" s="253">
        <f t="shared" si="0"/>
        <v>0</v>
      </c>
      <c r="F49" s="253">
        <f t="shared" si="1"/>
        <v>0</v>
      </c>
      <c r="G49" s="252">
        <v>0</v>
      </c>
      <c r="H49" s="253">
        <f t="shared" si="2"/>
        <v>0</v>
      </c>
      <c r="I49" s="253">
        <f t="shared" si="3"/>
        <v>0</v>
      </c>
    </row>
    <row r="50" spans="1:9" ht="14.5" thickBot="1" x14ac:dyDescent="0.35">
      <c r="A50" s="29">
        <v>37</v>
      </c>
      <c r="B50" s="2" t="s">
        <v>66</v>
      </c>
      <c r="C50" s="111"/>
      <c r="D50" s="252">
        <v>0</v>
      </c>
      <c r="E50" s="253">
        <f t="shared" si="0"/>
        <v>0</v>
      </c>
      <c r="F50" s="253">
        <f t="shared" si="1"/>
        <v>0</v>
      </c>
      <c r="G50" s="252">
        <v>0</v>
      </c>
      <c r="H50" s="253">
        <f t="shared" si="2"/>
        <v>0</v>
      </c>
      <c r="I50" s="253">
        <f t="shared" si="3"/>
        <v>0</v>
      </c>
    </row>
    <row r="51" spans="1:9" s="1" customFormat="1" ht="14.5" thickBot="1" x14ac:dyDescent="0.35">
      <c r="A51" s="30"/>
      <c r="B51" s="14" t="s">
        <v>67</v>
      </c>
      <c r="C51" s="16">
        <f>SUM(C14:C50)</f>
        <v>21394</v>
      </c>
      <c r="D51" s="115"/>
      <c r="E51" s="115"/>
      <c r="F51" s="116">
        <f>SUM(F14:F50)</f>
        <v>0</v>
      </c>
      <c r="G51" s="115"/>
      <c r="H51" s="115"/>
      <c r="I51" s="245">
        <f>SUM(I14:I50)</f>
        <v>0</v>
      </c>
    </row>
    <row r="52" spans="1:9" ht="36" customHeight="1" thickBot="1" x14ac:dyDescent="0.35">
      <c r="A52" s="168" t="s">
        <v>68</v>
      </c>
      <c r="B52" s="169"/>
      <c r="C52" s="101"/>
      <c r="D52" s="85" t="s">
        <v>69</v>
      </c>
      <c r="E52" s="82">
        <v>1</v>
      </c>
      <c r="F52" s="84">
        <f>F51*E52</f>
        <v>0</v>
      </c>
      <c r="G52" s="95"/>
      <c r="H52" s="83"/>
      <c r="I52" s="84"/>
    </row>
    <row r="53" spans="1:9" ht="36" customHeight="1" thickBot="1" x14ac:dyDescent="0.35">
      <c r="A53" s="165" t="s">
        <v>70</v>
      </c>
      <c r="B53" s="166"/>
      <c r="C53" s="166"/>
      <c r="D53" s="167"/>
      <c r="E53" s="254">
        <f>F52+I52</f>
        <v>0</v>
      </c>
      <c r="F53" s="255"/>
      <c r="G53" s="255"/>
      <c r="H53" s="255"/>
      <c r="I53" s="256"/>
    </row>
    <row r="54" spans="1:9" ht="36" customHeight="1" x14ac:dyDescent="0.3">
      <c r="A54" s="78"/>
      <c r="B54" s="79"/>
      <c r="C54" s="79"/>
      <c r="D54" s="95"/>
      <c r="E54" s="80"/>
      <c r="F54" s="97"/>
      <c r="G54" s="95"/>
      <c r="H54" s="81"/>
      <c r="I54" s="26"/>
    </row>
    <row r="55" spans="1:9" ht="29.25" customHeight="1" thickBot="1" x14ac:dyDescent="0.45">
      <c r="A55" s="163" t="s">
        <v>71</v>
      </c>
      <c r="B55" s="164"/>
      <c r="C55" s="76"/>
      <c r="D55" s="148"/>
      <c r="E55" s="148"/>
      <c r="F55" s="13"/>
      <c r="G55" s="13"/>
      <c r="H55" s="13"/>
      <c r="I55" s="26"/>
    </row>
    <row r="56" spans="1:9" ht="28.5" thickBot="1" x14ac:dyDescent="0.35">
      <c r="A56" s="31" t="s">
        <v>72</v>
      </c>
      <c r="B56" s="100" t="s">
        <v>73</v>
      </c>
      <c r="C56" s="18" t="s">
        <v>74</v>
      </c>
      <c r="D56" s="149" t="s">
        <v>75</v>
      </c>
      <c r="E56" s="149"/>
      <c r="F56" s="149"/>
      <c r="G56" s="149"/>
      <c r="H56" s="149"/>
      <c r="I56" s="150"/>
    </row>
    <row r="57" spans="1:9" ht="43.5" customHeight="1" thickBot="1" x14ac:dyDescent="0.35">
      <c r="A57" s="32">
        <v>1</v>
      </c>
      <c r="B57" s="20" t="s">
        <v>76</v>
      </c>
      <c r="C57" s="62"/>
      <c r="D57" s="151"/>
      <c r="E57" s="151"/>
      <c r="F57" s="151"/>
      <c r="G57" s="151"/>
      <c r="H57" s="151"/>
      <c r="I57" s="152"/>
    </row>
    <row r="58" spans="1:9" x14ac:dyDescent="0.3">
      <c r="A58" s="25"/>
      <c r="B58" s="97"/>
      <c r="C58" s="97"/>
      <c r="D58" s="97"/>
      <c r="E58" s="97"/>
      <c r="F58" s="97"/>
      <c r="G58" s="97"/>
      <c r="H58" s="97"/>
      <c r="I58" s="26"/>
    </row>
    <row r="59" spans="1:9" ht="14.5" thickBot="1" x14ac:dyDescent="0.35">
      <c r="A59" s="33"/>
      <c r="B59" s="34"/>
      <c r="C59" s="34"/>
      <c r="D59" s="34"/>
      <c r="E59" s="34"/>
      <c r="F59" s="34"/>
      <c r="G59" s="34"/>
      <c r="H59" s="34"/>
      <c r="I59" s="35"/>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9"/>
  <sheetViews>
    <sheetView view="pageBreakPreview" zoomScaleNormal="100" zoomScaleSheetLayoutView="100" workbookViewId="0"/>
  </sheetViews>
  <sheetFormatPr defaultColWidth="9.08984375" defaultRowHeight="14" x14ac:dyDescent="0.3"/>
  <cols>
    <col min="1" max="1" width="4.08984375" style="2" customWidth="1"/>
    <col min="2" max="2" width="7" style="2" customWidth="1"/>
    <col min="3" max="3" width="43" style="2" customWidth="1"/>
    <col min="4" max="4" width="14.6328125" style="2" customWidth="1"/>
    <col min="5" max="5" width="29.453125" style="2" customWidth="1"/>
    <col min="6" max="6" width="31.36328125" style="2" customWidth="1"/>
    <col min="7" max="7" width="44.54296875" style="2" customWidth="1"/>
    <col min="8" max="16384" width="9.08984375" style="2"/>
  </cols>
  <sheetData>
    <row r="1" spans="2:6" x14ac:dyDescent="0.3">
      <c r="B1" s="37"/>
      <c r="C1" s="38"/>
      <c r="D1" s="198" t="s">
        <v>77</v>
      </c>
      <c r="E1" s="198"/>
      <c r="F1" s="199"/>
    </row>
    <row r="2" spans="2:6" x14ac:dyDescent="0.3">
      <c r="B2" s="96"/>
      <c r="C2" s="97"/>
      <c r="D2" s="147"/>
      <c r="E2" s="147"/>
      <c r="F2" s="200"/>
    </row>
    <row r="3" spans="2:6" x14ac:dyDescent="0.3">
      <c r="B3" s="96"/>
      <c r="C3" s="97"/>
      <c r="D3" s="147"/>
      <c r="E3" s="147"/>
      <c r="F3" s="200"/>
    </row>
    <row r="4" spans="2:6" ht="21.75" customHeight="1" x14ac:dyDescent="0.4">
      <c r="B4" s="96"/>
      <c r="C4" s="97"/>
      <c r="D4" s="148" t="s">
        <v>78</v>
      </c>
      <c r="E4" s="148"/>
      <c r="F4" s="201"/>
    </row>
    <row r="5" spans="2:6" ht="14.25" customHeight="1" x14ac:dyDescent="0.3">
      <c r="B5" s="96"/>
      <c r="C5" s="97"/>
      <c r="D5" s="21"/>
      <c r="E5" s="21"/>
      <c r="F5" s="39"/>
    </row>
    <row r="6" spans="2:6" ht="14.25" customHeight="1" x14ac:dyDescent="0.3">
      <c r="B6" s="96"/>
      <c r="C6" s="97"/>
      <c r="D6" s="21"/>
      <c r="E6" s="21"/>
      <c r="F6" s="39"/>
    </row>
    <row r="7" spans="2:6" ht="22.5" customHeight="1" x14ac:dyDescent="0.3">
      <c r="B7" s="8" t="s">
        <v>2</v>
      </c>
      <c r="C7" s="12"/>
      <c r="D7" s="158" t="str">
        <f>'COVER SHEET'!$E17</f>
        <v>SAT 260/25 Travel Management Company for West Africa Hub</v>
      </c>
      <c r="E7" s="158"/>
      <c r="F7" s="202"/>
    </row>
    <row r="8" spans="2:6" ht="36.75" customHeight="1" x14ac:dyDescent="0.3">
      <c r="B8" s="8" t="s">
        <v>3</v>
      </c>
      <c r="C8" s="12"/>
      <c r="D8" s="159" t="str">
        <f>'COVER SHEET'!$E19</f>
        <v>THE PROVISION OF TRAVEL MANAGEMENT SERVICES FOR A PERIOD OF 36 MONTHS</v>
      </c>
      <c r="E8" s="159"/>
      <c r="F8" s="203"/>
    </row>
    <row r="9" spans="2:6" ht="29.25" customHeight="1" x14ac:dyDescent="0.3">
      <c r="B9" s="8" t="s">
        <v>5</v>
      </c>
      <c r="C9" s="12"/>
      <c r="D9" s="158" t="str">
        <f>'COVER SHEET'!$E21</f>
        <v>&lt;NAME OF BIDDER TO BE FILLED IN HERE&gt;</v>
      </c>
      <c r="E9" s="158"/>
      <c r="F9" s="202"/>
    </row>
    <row r="10" spans="2:6" ht="29.25" customHeight="1" thickBot="1" x14ac:dyDescent="0.35">
      <c r="B10" s="8"/>
      <c r="C10" s="12"/>
      <c r="D10" s="13"/>
      <c r="E10" s="13"/>
      <c r="F10" s="40"/>
    </row>
    <row r="11" spans="2:6" ht="29.25" customHeight="1" thickBot="1" x14ac:dyDescent="0.35">
      <c r="B11" s="170" t="s">
        <v>79</v>
      </c>
      <c r="C11" s="171"/>
      <c r="D11" s="175"/>
      <c r="E11" s="176"/>
      <c r="F11" s="98"/>
    </row>
    <row r="12" spans="2:6" ht="16.5" customHeight="1" x14ac:dyDescent="0.35">
      <c r="B12" s="41"/>
      <c r="C12" s="36"/>
      <c r="D12" s="177" t="s">
        <v>80</v>
      </c>
      <c r="E12" s="177"/>
      <c r="F12" s="42"/>
    </row>
    <row r="13" spans="2:6" ht="29.25" customHeight="1" thickBot="1" x14ac:dyDescent="0.45">
      <c r="B13" s="8" t="s">
        <v>81</v>
      </c>
      <c r="C13" s="12"/>
      <c r="D13" s="13"/>
      <c r="E13" s="99"/>
      <c r="F13" s="40"/>
    </row>
    <row r="14" spans="2:6" ht="14.5" thickBot="1" x14ac:dyDescent="0.35">
      <c r="B14" s="178"/>
      <c r="C14" s="161"/>
      <c r="D14" s="162"/>
      <c r="E14" s="100" t="s">
        <v>25</v>
      </c>
      <c r="F14" s="100" t="s">
        <v>26</v>
      </c>
    </row>
    <row r="15" spans="2:6" s="3" customFormat="1" ht="28.5" thickBot="1" x14ac:dyDescent="0.35">
      <c r="B15" s="17" t="s">
        <v>27</v>
      </c>
      <c r="C15" s="17" t="s">
        <v>28</v>
      </c>
      <c r="D15" s="18"/>
      <c r="E15" s="18" t="s">
        <v>82</v>
      </c>
      <c r="F15" s="18" t="s">
        <v>82</v>
      </c>
    </row>
    <row r="16" spans="2:6" s="3" customFormat="1" ht="14.5" thickBot="1" x14ac:dyDescent="0.35">
      <c r="B16" s="189" t="s">
        <v>83</v>
      </c>
      <c r="C16" s="190"/>
      <c r="D16" s="18" t="s">
        <v>84</v>
      </c>
      <c r="E16" s="18"/>
      <c r="F16" s="18"/>
    </row>
    <row r="17" spans="2:6" x14ac:dyDescent="0.3">
      <c r="B17" s="86">
        <v>1</v>
      </c>
      <c r="C17" s="10" t="s">
        <v>85</v>
      </c>
      <c r="D17" s="63"/>
      <c r="E17" s="64"/>
      <c r="F17" s="65"/>
    </row>
    <row r="18" spans="2:6" x14ac:dyDescent="0.3">
      <c r="B18" s="86"/>
      <c r="C18" s="10" t="s">
        <v>86</v>
      </c>
      <c r="D18" s="63"/>
      <c r="E18" s="66"/>
      <c r="F18" s="65"/>
    </row>
    <row r="19" spans="2:6" x14ac:dyDescent="0.3">
      <c r="B19" s="86"/>
      <c r="C19" s="10" t="s">
        <v>87</v>
      </c>
      <c r="D19" s="63"/>
      <c r="E19" s="66"/>
      <c r="F19" s="65"/>
    </row>
    <row r="20" spans="2:6" x14ac:dyDescent="0.3">
      <c r="B20" s="86"/>
      <c r="C20" s="10" t="s">
        <v>88</v>
      </c>
      <c r="D20" s="63"/>
      <c r="E20" s="66"/>
      <c r="F20" s="65"/>
    </row>
    <row r="21" spans="2:6" x14ac:dyDescent="0.3">
      <c r="B21" s="86"/>
      <c r="C21" s="10" t="s">
        <v>89</v>
      </c>
      <c r="D21" s="63"/>
      <c r="E21" s="66"/>
      <c r="F21" s="65"/>
    </row>
    <row r="22" spans="2:6" x14ac:dyDescent="0.3">
      <c r="B22" s="86"/>
      <c r="C22" s="10" t="s">
        <v>90</v>
      </c>
      <c r="D22" s="63"/>
      <c r="E22" s="66"/>
      <c r="F22" s="65"/>
    </row>
    <row r="23" spans="2:6" x14ac:dyDescent="0.3">
      <c r="B23" s="86"/>
      <c r="C23" s="10" t="s">
        <v>91</v>
      </c>
      <c r="D23" s="63"/>
      <c r="E23" s="66"/>
      <c r="F23" s="65"/>
    </row>
    <row r="24" spans="2:6" ht="33" customHeight="1" x14ac:dyDescent="0.3">
      <c r="B24" s="86"/>
      <c r="C24" s="10" t="s">
        <v>92</v>
      </c>
      <c r="D24" s="63"/>
      <c r="E24" s="66"/>
      <c r="F24" s="65"/>
    </row>
    <row r="25" spans="2:6" x14ac:dyDescent="0.3">
      <c r="B25" s="86"/>
      <c r="C25" s="10" t="s">
        <v>93</v>
      </c>
      <c r="D25" s="63"/>
      <c r="E25" s="66"/>
      <c r="F25" s="65"/>
    </row>
    <row r="26" spans="2:6" x14ac:dyDescent="0.3">
      <c r="B26" s="86"/>
      <c r="C26" s="10" t="s">
        <v>94</v>
      </c>
      <c r="D26" s="63"/>
      <c r="E26" s="66"/>
      <c r="F26" s="65"/>
    </row>
    <row r="27" spans="2:6" ht="28" x14ac:dyDescent="0.3">
      <c r="B27" s="86">
        <v>2</v>
      </c>
      <c r="C27" s="10" t="s">
        <v>95</v>
      </c>
      <c r="D27" s="63"/>
      <c r="E27" s="66"/>
      <c r="F27" s="65"/>
    </row>
    <row r="28" spans="2:6" ht="28" x14ac:dyDescent="0.3">
      <c r="B28" s="86">
        <v>3</v>
      </c>
      <c r="C28" s="10" t="s">
        <v>96</v>
      </c>
      <c r="D28" s="63"/>
      <c r="E28" s="66"/>
      <c r="F28" s="65"/>
    </row>
    <row r="29" spans="2:6" ht="28" x14ac:dyDescent="0.3">
      <c r="B29" s="86">
        <v>4</v>
      </c>
      <c r="C29" s="10" t="s">
        <v>97</v>
      </c>
      <c r="D29" s="67"/>
      <c r="E29" s="66"/>
      <c r="F29" s="65"/>
    </row>
    <row r="30" spans="2:6" x14ac:dyDescent="0.3">
      <c r="B30" s="86">
        <v>5</v>
      </c>
      <c r="C30" s="10" t="s">
        <v>98</v>
      </c>
      <c r="D30" s="63"/>
      <c r="E30" s="66"/>
      <c r="F30" s="65"/>
    </row>
    <row r="31" spans="2:6" x14ac:dyDescent="0.3">
      <c r="B31" s="86">
        <v>6</v>
      </c>
      <c r="C31" s="10" t="s">
        <v>99</v>
      </c>
      <c r="D31" s="63"/>
      <c r="E31" s="66"/>
      <c r="F31" s="65"/>
    </row>
    <row r="32" spans="2:6" x14ac:dyDescent="0.3">
      <c r="B32" s="86">
        <v>7</v>
      </c>
      <c r="C32" s="10" t="s">
        <v>100</v>
      </c>
      <c r="D32" s="63"/>
      <c r="E32" s="66"/>
      <c r="F32" s="65"/>
    </row>
    <row r="33" spans="1:9" x14ac:dyDescent="0.3">
      <c r="B33" s="86">
        <v>8</v>
      </c>
      <c r="C33" s="58" t="s">
        <v>101</v>
      </c>
      <c r="D33" s="63"/>
      <c r="E33" s="66"/>
      <c r="F33" s="65"/>
    </row>
    <row r="34" spans="1:9" x14ac:dyDescent="0.3">
      <c r="B34" s="86">
        <v>9</v>
      </c>
      <c r="C34" s="10" t="s">
        <v>102</v>
      </c>
      <c r="D34" s="63"/>
      <c r="E34" s="66"/>
      <c r="F34" s="65"/>
    </row>
    <row r="35" spans="1:9" ht="13.5" customHeight="1" x14ac:dyDescent="0.3">
      <c r="B35" s="86">
        <v>10</v>
      </c>
      <c r="C35" s="10" t="s">
        <v>103</v>
      </c>
      <c r="D35" s="63"/>
      <c r="E35" s="66"/>
      <c r="F35" s="65"/>
    </row>
    <row r="36" spans="1:9" ht="31.5" customHeight="1" x14ac:dyDescent="0.3">
      <c r="A36" s="59"/>
      <c r="B36" s="86">
        <v>11</v>
      </c>
      <c r="C36" s="60" t="s">
        <v>104</v>
      </c>
      <c r="D36" s="68"/>
      <c r="E36" s="69"/>
      <c r="F36" s="70"/>
      <c r="G36" s="59"/>
      <c r="H36" s="59"/>
      <c r="I36" s="59"/>
    </row>
    <row r="37" spans="1:9" x14ac:dyDescent="0.3">
      <c r="B37" s="86">
        <v>12</v>
      </c>
      <c r="C37" s="2" t="s">
        <v>66</v>
      </c>
      <c r="D37" s="63"/>
      <c r="E37" s="66"/>
      <c r="F37" s="65"/>
    </row>
    <row r="38" spans="1:9" x14ac:dyDescent="0.3">
      <c r="B38" s="86">
        <v>13</v>
      </c>
      <c r="C38" s="2" t="s">
        <v>66</v>
      </c>
      <c r="D38" s="63"/>
      <c r="E38" s="66"/>
      <c r="F38" s="65"/>
    </row>
    <row r="39" spans="1:9" x14ac:dyDescent="0.3">
      <c r="B39" s="86">
        <v>14</v>
      </c>
      <c r="C39" s="2" t="s">
        <v>66</v>
      </c>
      <c r="D39" s="63"/>
      <c r="E39" s="66"/>
      <c r="F39" s="65"/>
    </row>
    <row r="40" spans="1:9" x14ac:dyDescent="0.3">
      <c r="B40" s="86">
        <v>15</v>
      </c>
      <c r="C40" s="2" t="s">
        <v>66</v>
      </c>
      <c r="D40" s="63"/>
      <c r="E40" s="66"/>
      <c r="F40" s="65"/>
    </row>
    <row r="41" spans="1:9" x14ac:dyDescent="0.3">
      <c r="B41" s="86">
        <v>16</v>
      </c>
      <c r="C41" s="2" t="s">
        <v>66</v>
      </c>
      <c r="D41" s="63"/>
      <c r="E41" s="66"/>
      <c r="F41" s="65"/>
    </row>
    <row r="42" spans="1:9" ht="14.5" thickBot="1" x14ac:dyDescent="0.35">
      <c r="B42" s="86">
        <v>17</v>
      </c>
      <c r="C42" s="2" t="s">
        <v>105</v>
      </c>
      <c r="D42" s="63"/>
      <c r="E42" s="66"/>
      <c r="F42" s="65"/>
    </row>
    <row r="43" spans="1:9" s="1" customFormat="1" ht="29.25" customHeight="1" thickBot="1" x14ac:dyDescent="0.35">
      <c r="B43" s="195" t="s">
        <v>106</v>
      </c>
      <c r="C43" s="196"/>
      <c r="D43" s="197"/>
      <c r="E43" s="15">
        <f>SUM(E17:E42)</f>
        <v>0</v>
      </c>
      <c r="F43" s="15">
        <f>SUM(F17:F42)</f>
        <v>0</v>
      </c>
    </row>
    <row r="44" spans="1:9" ht="14.5" thickBot="1" x14ac:dyDescent="0.35">
      <c r="B44" s="92"/>
      <c r="C44" s="93"/>
      <c r="D44" s="92"/>
      <c r="E44" s="94"/>
      <c r="F44" s="94"/>
    </row>
    <row r="45" spans="1:9" ht="14.5" thickBot="1" x14ac:dyDescent="0.35">
      <c r="B45" s="178"/>
      <c r="C45" s="161"/>
      <c r="D45" s="162"/>
      <c r="E45" s="100" t="s">
        <v>25</v>
      </c>
      <c r="F45" s="100" t="s">
        <v>26</v>
      </c>
    </row>
    <row r="46" spans="1:9" ht="28.5" thickBot="1" x14ac:dyDescent="0.35">
      <c r="B46" s="189" t="s">
        <v>107</v>
      </c>
      <c r="C46" s="190"/>
      <c r="D46" s="18" t="s">
        <v>84</v>
      </c>
      <c r="E46" s="18" t="s">
        <v>82</v>
      </c>
      <c r="F46" s="18" t="s">
        <v>82</v>
      </c>
    </row>
    <row r="47" spans="1:9" ht="28" x14ac:dyDescent="0.3">
      <c r="B47" s="47">
        <v>1</v>
      </c>
      <c r="C47" s="10" t="s">
        <v>108</v>
      </c>
      <c r="D47" s="71">
        <f>20*12</f>
        <v>240</v>
      </c>
      <c r="E47" s="72"/>
      <c r="F47" s="73"/>
    </row>
    <row r="48" spans="1:9" ht="56" x14ac:dyDescent="0.3">
      <c r="B48" s="47">
        <v>2</v>
      </c>
      <c r="C48" s="10" t="s">
        <v>109</v>
      </c>
      <c r="D48" s="63">
        <f>50*12</f>
        <v>600</v>
      </c>
      <c r="E48" s="74"/>
      <c r="F48" s="73"/>
    </row>
    <row r="49" spans="2:6" x14ac:dyDescent="0.3">
      <c r="B49" s="47">
        <v>3</v>
      </c>
      <c r="C49" s="10" t="s">
        <v>110</v>
      </c>
      <c r="D49" s="63"/>
      <c r="E49" s="74"/>
      <c r="F49" s="73"/>
    </row>
    <row r="50" spans="2:6" ht="28" x14ac:dyDescent="0.3">
      <c r="B50" s="47">
        <v>4</v>
      </c>
      <c r="C50" s="10" t="s">
        <v>111</v>
      </c>
      <c r="D50" s="63"/>
      <c r="E50" s="74"/>
      <c r="F50" s="73"/>
    </row>
    <row r="51" spans="2:6" x14ac:dyDescent="0.3">
      <c r="B51" s="47">
        <v>5</v>
      </c>
      <c r="C51" s="10" t="s">
        <v>66</v>
      </c>
      <c r="D51" s="63"/>
      <c r="E51" s="74"/>
      <c r="F51" s="73"/>
    </row>
    <row r="52" spans="2:6" x14ac:dyDescent="0.3">
      <c r="B52" s="47">
        <v>6</v>
      </c>
      <c r="C52" s="10" t="s">
        <v>66</v>
      </c>
      <c r="D52" s="63"/>
      <c r="E52" s="74"/>
      <c r="F52" s="73"/>
    </row>
    <row r="53" spans="2:6" x14ac:dyDescent="0.3">
      <c r="B53" s="47">
        <v>7</v>
      </c>
      <c r="C53" s="10" t="s">
        <v>66</v>
      </c>
      <c r="D53" s="63"/>
      <c r="E53" s="74"/>
      <c r="F53" s="73"/>
    </row>
    <row r="54" spans="2:6" ht="14.5" thickBot="1" x14ac:dyDescent="0.35">
      <c r="B54" s="47">
        <v>8</v>
      </c>
      <c r="C54" s="10" t="s">
        <v>66</v>
      </c>
      <c r="D54" s="63"/>
      <c r="E54" s="74"/>
      <c r="F54" s="73"/>
    </row>
    <row r="55" spans="2:6" ht="28.5" customHeight="1" thickBot="1" x14ac:dyDescent="0.35">
      <c r="B55" s="195" t="s">
        <v>112</v>
      </c>
      <c r="C55" s="196"/>
      <c r="D55" s="197"/>
      <c r="E55" s="15">
        <f>SUM(E47:E54)</f>
        <v>0</v>
      </c>
      <c r="F55" s="15">
        <f>SUM(F47:F54)</f>
        <v>0</v>
      </c>
    </row>
    <row r="56" spans="2:6" ht="5.25" customHeight="1" thickBot="1" x14ac:dyDescent="0.35">
      <c r="B56" s="47"/>
      <c r="C56" s="10"/>
      <c r="D56" s="48"/>
      <c r="E56" s="45"/>
      <c r="F56" s="46"/>
    </row>
    <row r="57" spans="2:6" ht="29.25" customHeight="1" thickBot="1" x14ac:dyDescent="0.35">
      <c r="B57" s="195" t="s">
        <v>113</v>
      </c>
      <c r="C57" s="196"/>
      <c r="D57" s="197"/>
      <c r="E57" s="49">
        <f>E43+E55</f>
        <v>0</v>
      </c>
      <c r="F57" s="49">
        <f>F43+F55</f>
        <v>0</v>
      </c>
    </row>
    <row r="58" spans="2:6" ht="6" customHeight="1" thickBot="1" x14ac:dyDescent="0.35">
      <c r="B58" s="47"/>
      <c r="C58" s="10"/>
      <c r="D58" s="48"/>
      <c r="E58" s="172"/>
      <c r="F58" s="173"/>
    </row>
    <row r="59" spans="2:6" ht="30.75" customHeight="1" thickBot="1" x14ac:dyDescent="0.35">
      <c r="B59" s="192" t="s">
        <v>114</v>
      </c>
      <c r="C59" s="193"/>
      <c r="D59" s="194"/>
      <c r="E59" s="89">
        <v>0.2</v>
      </c>
      <c r="F59" s="89">
        <v>0.8</v>
      </c>
    </row>
    <row r="60" spans="2:6" ht="14.25" customHeight="1" thickBot="1" x14ac:dyDescent="0.35">
      <c r="B60" s="47"/>
      <c r="C60" s="10"/>
      <c r="D60" s="48"/>
      <c r="E60" s="87" t="s">
        <v>69</v>
      </c>
      <c r="F60" s="88" t="s">
        <v>115</v>
      </c>
    </row>
    <row r="61" spans="2:6" ht="30.75" customHeight="1" thickBot="1" x14ac:dyDescent="0.35">
      <c r="B61" s="184" t="s">
        <v>116</v>
      </c>
      <c r="C61" s="185"/>
      <c r="D61" s="186"/>
      <c r="E61" s="90">
        <f>E57*E59</f>
        <v>0</v>
      </c>
      <c r="F61" s="90">
        <f>F57*F59</f>
        <v>0</v>
      </c>
    </row>
    <row r="62" spans="2:6" ht="33" customHeight="1" thickBot="1" x14ac:dyDescent="0.35">
      <c r="B62" s="181" t="s">
        <v>117</v>
      </c>
      <c r="C62" s="182"/>
      <c r="D62" s="183"/>
      <c r="E62" s="179">
        <f>E61+F61</f>
        <v>0</v>
      </c>
      <c r="F62" s="180"/>
    </row>
    <row r="63" spans="2:6" ht="45.75" customHeight="1" thickBot="1" x14ac:dyDescent="0.35">
      <c r="B63" s="181" t="s">
        <v>118</v>
      </c>
      <c r="C63" s="182"/>
      <c r="D63" s="183"/>
      <c r="E63" s="187">
        <f>E62*1.14</f>
        <v>0</v>
      </c>
      <c r="F63" s="188"/>
    </row>
    <row r="64" spans="2:6" ht="29.25" customHeight="1" thickBot="1" x14ac:dyDescent="0.35">
      <c r="B64" s="181" t="s">
        <v>119</v>
      </c>
      <c r="C64" s="182"/>
      <c r="D64" s="183"/>
      <c r="E64" s="179">
        <f>E63/12</f>
        <v>0</v>
      </c>
      <c r="F64" s="180"/>
    </row>
    <row r="65" spans="2:6" ht="17.25" customHeight="1" thickBot="1" x14ac:dyDescent="0.35">
      <c r="B65" s="47"/>
      <c r="C65" s="10"/>
      <c r="D65" s="48"/>
      <c r="E65" s="45"/>
      <c r="F65" s="46"/>
    </row>
    <row r="66" spans="2:6" ht="28.5" thickBot="1" x14ac:dyDescent="0.35">
      <c r="B66" s="17"/>
      <c r="C66" s="44" t="s">
        <v>120</v>
      </c>
      <c r="D66" s="18" t="s">
        <v>30</v>
      </c>
      <c r="E66" s="18" t="s">
        <v>31</v>
      </c>
      <c r="F66" s="46"/>
    </row>
    <row r="67" spans="2:6" ht="24" customHeight="1" x14ac:dyDescent="0.3">
      <c r="B67" s="50">
        <v>1</v>
      </c>
      <c r="C67" s="51" t="s">
        <v>121</v>
      </c>
      <c r="D67" s="64"/>
      <c r="E67" s="64">
        <f>D67*1.14</f>
        <v>0</v>
      </c>
      <c r="F67" s="174" t="s">
        <v>122</v>
      </c>
    </row>
    <row r="68" spans="2:6" ht="24" customHeight="1" x14ac:dyDescent="0.3">
      <c r="B68" s="52">
        <v>2</v>
      </c>
      <c r="C68" s="53" t="s">
        <v>123</v>
      </c>
      <c r="D68" s="66"/>
      <c r="E68" s="66">
        <f t="shared" ref="E68:E73" si="0">D68*1.14</f>
        <v>0</v>
      </c>
      <c r="F68" s="174"/>
    </row>
    <row r="69" spans="2:6" ht="24" customHeight="1" x14ac:dyDescent="0.3">
      <c r="B69" s="52">
        <v>3</v>
      </c>
      <c r="C69" s="53" t="s">
        <v>60</v>
      </c>
      <c r="D69" s="66"/>
      <c r="E69" s="66">
        <f t="shared" si="0"/>
        <v>0</v>
      </c>
      <c r="F69" s="174"/>
    </row>
    <row r="70" spans="2:6" ht="24" customHeight="1" x14ac:dyDescent="0.3">
      <c r="B70" s="52">
        <v>4</v>
      </c>
      <c r="C70" s="53" t="s">
        <v>66</v>
      </c>
      <c r="D70" s="66"/>
      <c r="E70" s="66">
        <f t="shared" si="0"/>
        <v>0</v>
      </c>
      <c r="F70" s="174"/>
    </row>
    <row r="71" spans="2:6" ht="24" customHeight="1" x14ac:dyDescent="0.3">
      <c r="B71" s="52">
        <v>5</v>
      </c>
      <c r="C71" s="53" t="s">
        <v>66</v>
      </c>
      <c r="D71" s="66"/>
      <c r="E71" s="66">
        <f t="shared" si="0"/>
        <v>0</v>
      </c>
      <c r="F71" s="174"/>
    </row>
    <row r="72" spans="2:6" ht="24" customHeight="1" x14ac:dyDescent="0.3">
      <c r="B72" s="52">
        <v>6</v>
      </c>
      <c r="C72" s="53" t="s">
        <v>66</v>
      </c>
      <c r="D72" s="66"/>
      <c r="E72" s="66">
        <f t="shared" si="0"/>
        <v>0</v>
      </c>
      <c r="F72" s="174"/>
    </row>
    <row r="73" spans="2:6" ht="24" customHeight="1" thickBot="1" x14ac:dyDescent="0.35">
      <c r="B73" s="54">
        <v>7</v>
      </c>
      <c r="C73" s="55" t="s">
        <v>66</v>
      </c>
      <c r="D73" s="75"/>
      <c r="E73" s="75">
        <f t="shared" si="0"/>
        <v>0</v>
      </c>
      <c r="F73" s="174"/>
    </row>
    <row r="74" spans="2:6" x14ac:dyDescent="0.3">
      <c r="B74" s="8"/>
      <c r="C74" s="56"/>
      <c r="D74" s="97"/>
      <c r="E74" s="57"/>
      <c r="F74" s="43"/>
    </row>
    <row r="75" spans="2:6" ht="29.25" customHeight="1" thickBot="1" x14ac:dyDescent="0.45">
      <c r="B75" s="191" t="s">
        <v>71</v>
      </c>
      <c r="C75" s="164"/>
      <c r="D75" s="13"/>
      <c r="E75" s="99"/>
      <c r="F75" s="40"/>
    </row>
    <row r="76" spans="2:6" ht="28.5" thickBot="1" x14ac:dyDescent="0.35">
      <c r="B76" s="100" t="s">
        <v>72</v>
      </c>
      <c r="C76" s="100" t="s">
        <v>73</v>
      </c>
      <c r="D76" s="18" t="s">
        <v>74</v>
      </c>
      <c r="E76" s="149" t="s">
        <v>75</v>
      </c>
      <c r="F76" s="149"/>
    </row>
    <row r="77" spans="2:6" ht="43.5" customHeight="1" thickBot="1" x14ac:dyDescent="0.35">
      <c r="B77" s="19">
        <v>1</v>
      </c>
      <c r="C77" s="20" t="s">
        <v>76</v>
      </c>
      <c r="D77" s="62"/>
      <c r="E77" s="151"/>
      <c r="F77" s="151"/>
    </row>
    <row r="78" spans="2:6" x14ac:dyDescent="0.3">
      <c r="B78" s="38"/>
      <c r="C78" s="38"/>
      <c r="D78" s="38"/>
      <c r="E78" s="38"/>
      <c r="F78" s="38"/>
    </row>
    <row r="79" spans="2:6" x14ac:dyDescent="0.3">
      <c r="B79" s="97"/>
      <c r="C79" s="97"/>
      <c r="D79" s="97"/>
      <c r="E79" s="97"/>
      <c r="F79" s="97"/>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zoomScaleSheetLayoutView="100" workbookViewId="0"/>
  </sheetViews>
  <sheetFormatPr defaultColWidth="9.08984375" defaultRowHeight="14" x14ac:dyDescent="0.3"/>
  <cols>
    <col min="1" max="1" width="4.08984375" style="2" customWidth="1"/>
    <col min="2" max="2" width="7" style="2" customWidth="1"/>
    <col min="3" max="3" width="43" style="2" customWidth="1"/>
    <col min="4" max="4" width="14.6328125" style="2" customWidth="1"/>
    <col min="5" max="5" width="29.453125" style="2" customWidth="1"/>
    <col min="6" max="6" width="31.36328125" style="2" customWidth="1"/>
    <col min="7" max="7" width="44.54296875" style="2" customWidth="1"/>
    <col min="8" max="16384" width="9.08984375" style="2"/>
  </cols>
  <sheetData>
    <row r="1" spans="2:6" x14ac:dyDescent="0.3">
      <c r="B1" s="37"/>
      <c r="C1" s="38"/>
      <c r="D1" s="198" t="s">
        <v>124</v>
      </c>
      <c r="E1" s="198"/>
      <c r="F1" s="199"/>
    </row>
    <row r="2" spans="2:6" x14ac:dyDescent="0.3">
      <c r="B2" s="96"/>
      <c r="C2" s="97"/>
      <c r="D2" s="147"/>
      <c r="E2" s="147"/>
      <c r="F2" s="200"/>
    </row>
    <row r="3" spans="2:6" x14ac:dyDescent="0.3">
      <c r="B3" s="96"/>
      <c r="C3" s="97"/>
      <c r="D3" s="147"/>
      <c r="E3" s="147"/>
      <c r="F3" s="200"/>
    </row>
    <row r="4" spans="2:6" ht="21.75" customHeight="1" x14ac:dyDescent="0.4">
      <c r="B4" s="96"/>
      <c r="C4" s="97"/>
      <c r="D4" s="148" t="s">
        <v>23</v>
      </c>
      <c r="E4" s="148"/>
      <c r="F4" s="201"/>
    </row>
    <row r="5" spans="2:6" ht="14.25" customHeight="1" x14ac:dyDescent="0.3">
      <c r="B5" s="96"/>
      <c r="C5" s="97"/>
      <c r="D5" s="21"/>
      <c r="E5" s="21"/>
      <c r="F5" s="39"/>
    </row>
    <row r="6" spans="2:6" ht="14.25" customHeight="1" x14ac:dyDescent="0.3">
      <c r="B6" s="96"/>
      <c r="C6" s="97"/>
      <c r="D6" s="21"/>
      <c r="E6" s="21"/>
      <c r="F6" s="39"/>
    </row>
    <row r="7" spans="2:6" ht="22.5" customHeight="1" x14ac:dyDescent="0.3">
      <c r="B7" s="8" t="s">
        <v>2</v>
      </c>
      <c r="C7" s="12"/>
      <c r="D7" s="158" t="str">
        <f>'COVER SHEET'!$E17</f>
        <v>SAT 260/25 Travel Management Company for West Africa Hub</v>
      </c>
      <c r="E7" s="158"/>
      <c r="F7" s="202"/>
    </row>
    <row r="8" spans="2:6" ht="36.75" customHeight="1" x14ac:dyDescent="0.3">
      <c r="B8" s="8" t="s">
        <v>3</v>
      </c>
      <c r="C8" s="12"/>
      <c r="D8" s="159" t="str">
        <f>'COVER SHEET'!$E19</f>
        <v>THE PROVISION OF TRAVEL MANAGEMENT SERVICES FOR A PERIOD OF 36 MONTHS</v>
      </c>
      <c r="E8" s="159"/>
      <c r="F8" s="203"/>
    </row>
    <row r="9" spans="2:6" ht="29.25" customHeight="1" x14ac:dyDescent="0.3">
      <c r="B9" s="8" t="s">
        <v>5</v>
      </c>
      <c r="C9" s="12"/>
      <c r="D9" s="158" t="str">
        <f>'COVER SHEET'!$E21</f>
        <v>&lt;NAME OF BIDDER TO BE FILLED IN HERE&gt;</v>
      </c>
      <c r="E9" s="158"/>
      <c r="F9" s="202"/>
    </row>
    <row r="10" spans="2:6" ht="29.25" customHeight="1" thickBot="1" x14ac:dyDescent="0.35">
      <c r="B10" s="8"/>
      <c r="C10" s="12"/>
      <c r="D10" s="13"/>
      <c r="E10" s="13"/>
      <c r="F10" s="40"/>
    </row>
    <row r="11" spans="2:6" ht="35.25" customHeight="1" thickBot="1" x14ac:dyDescent="0.35">
      <c r="B11" s="170" t="s">
        <v>79</v>
      </c>
      <c r="C11" s="171"/>
      <c r="D11" s="175"/>
      <c r="E11" s="176"/>
      <c r="F11" s="98"/>
    </row>
    <row r="12" spans="2:6" ht="16.5" customHeight="1" x14ac:dyDescent="0.35">
      <c r="B12" s="41"/>
      <c r="C12" s="36"/>
      <c r="D12" s="177" t="s">
        <v>80</v>
      </c>
      <c r="E12" s="177"/>
      <c r="F12" s="42"/>
    </row>
    <row r="13" spans="2:6" ht="29.25" customHeight="1" thickBot="1" x14ac:dyDescent="0.45">
      <c r="B13" s="8" t="s">
        <v>81</v>
      </c>
      <c r="C13" s="12"/>
      <c r="D13" s="13"/>
      <c r="E13" s="99"/>
      <c r="F13" s="40"/>
    </row>
    <row r="14" spans="2:6" ht="14.5" thickBot="1" x14ac:dyDescent="0.35">
      <c r="B14" s="178"/>
      <c r="C14" s="161"/>
      <c r="D14" s="162"/>
      <c r="E14" s="100" t="s">
        <v>25</v>
      </c>
      <c r="F14" s="100" t="s">
        <v>26</v>
      </c>
    </row>
    <row r="15" spans="2:6" s="3" customFormat="1" ht="28.5" thickBot="1" x14ac:dyDescent="0.35">
      <c r="B15" s="17" t="s">
        <v>27</v>
      </c>
      <c r="C15" s="17" t="s">
        <v>28</v>
      </c>
      <c r="D15" s="18"/>
      <c r="E15" s="18" t="s">
        <v>82</v>
      </c>
      <c r="F15" s="18" t="s">
        <v>82</v>
      </c>
    </row>
    <row r="16" spans="2:6" s="3" customFormat="1" ht="14.5" thickBot="1" x14ac:dyDescent="0.35">
      <c r="B16" s="189" t="s">
        <v>83</v>
      </c>
      <c r="C16" s="190"/>
      <c r="D16" s="18" t="s">
        <v>84</v>
      </c>
      <c r="E16" s="18"/>
      <c r="F16" s="18"/>
    </row>
    <row r="17" spans="2:6" x14ac:dyDescent="0.3">
      <c r="B17" s="86">
        <v>1</v>
      </c>
      <c r="C17" s="10" t="s">
        <v>85</v>
      </c>
      <c r="D17" s="63"/>
      <c r="E17" s="64"/>
      <c r="F17" s="65"/>
    </row>
    <row r="18" spans="2:6" x14ac:dyDescent="0.3">
      <c r="B18" s="86"/>
      <c r="C18" s="10" t="s">
        <v>86</v>
      </c>
      <c r="D18" s="63"/>
      <c r="E18" s="66"/>
      <c r="F18" s="65"/>
    </row>
    <row r="19" spans="2:6" x14ac:dyDescent="0.3">
      <c r="B19" s="86"/>
      <c r="C19" s="10" t="s">
        <v>87</v>
      </c>
      <c r="D19" s="63"/>
      <c r="E19" s="66"/>
      <c r="F19" s="65"/>
    </row>
    <row r="20" spans="2:6" x14ac:dyDescent="0.3">
      <c r="B20" s="86"/>
      <c r="C20" s="10" t="s">
        <v>88</v>
      </c>
      <c r="D20" s="63"/>
      <c r="E20" s="66"/>
      <c r="F20" s="65"/>
    </row>
    <row r="21" spans="2:6" x14ac:dyDescent="0.3">
      <c r="B21" s="86"/>
      <c r="C21" s="10" t="s">
        <v>89</v>
      </c>
      <c r="D21" s="63"/>
      <c r="E21" s="66"/>
      <c r="F21" s="65"/>
    </row>
    <row r="22" spans="2:6" x14ac:dyDescent="0.3">
      <c r="B22" s="86"/>
      <c r="C22" s="10" t="s">
        <v>90</v>
      </c>
      <c r="D22" s="63"/>
      <c r="E22" s="66"/>
      <c r="F22" s="65"/>
    </row>
    <row r="23" spans="2:6" x14ac:dyDescent="0.3">
      <c r="B23" s="86"/>
      <c r="C23" s="10" t="s">
        <v>91</v>
      </c>
      <c r="D23" s="63"/>
      <c r="E23" s="66"/>
      <c r="F23" s="65"/>
    </row>
    <row r="24" spans="2:6" ht="33" customHeight="1" x14ac:dyDescent="0.3">
      <c r="B24" s="86"/>
      <c r="C24" s="10" t="s">
        <v>92</v>
      </c>
      <c r="D24" s="63"/>
      <c r="E24" s="66"/>
      <c r="F24" s="65"/>
    </row>
    <row r="25" spans="2:6" x14ac:dyDescent="0.3">
      <c r="B25" s="86"/>
      <c r="C25" s="10" t="s">
        <v>93</v>
      </c>
      <c r="D25" s="63"/>
      <c r="E25" s="66"/>
      <c r="F25" s="65"/>
    </row>
    <row r="26" spans="2:6" x14ac:dyDescent="0.3">
      <c r="B26" s="86"/>
      <c r="C26" s="10" t="s">
        <v>94</v>
      </c>
      <c r="D26" s="63"/>
      <c r="E26" s="66"/>
      <c r="F26" s="65"/>
    </row>
    <row r="27" spans="2:6" ht="28" x14ac:dyDescent="0.3">
      <c r="B27" s="86">
        <v>2</v>
      </c>
      <c r="C27" s="10" t="s">
        <v>95</v>
      </c>
      <c r="D27" s="63"/>
      <c r="E27" s="66"/>
      <c r="F27" s="65"/>
    </row>
    <row r="28" spans="2:6" ht="28" x14ac:dyDescent="0.3">
      <c r="B28" s="86">
        <v>3</v>
      </c>
      <c r="C28" s="10" t="s">
        <v>96</v>
      </c>
      <c r="D28" s="63"/>
      <c r="E28" s="66"/>
      <c r="F28" s="65"/>
    </row>
    <row r="29" spans="2:6" ht="28" x14ac:dyDescent="0.3">
      <c r="B29" s="86">
        <v>4</v>
      </c>
      <c r="C29" s="10" t="s">
        <v>97</v>
      </c>
      <c r="D29" s="67"/>
      <c r="E29" s="66"/>
      <c r="F29" s="65"/>
    </row>
    <row r="30" spans="2:6" x14ac:dyDescent="0.3">
      <c r="B30" s="86">
        <v>5</v>
      </c>
      <c r="C30" s="10" t="s">
        <v>98</v>
      </c>
      <c r="D30" s="63"/>
      <c r="E30" s="66"/>
      <c r="F30" s="65"/>
    </row>
    <row r="31" spans="2:6" x14ac:dyDescent="0.3">
      <c r="B31" s="86">
        <v>6</v>
      </c>
      <c r="C31" s="10" t="s">
        <v>99</v>
      </c>
      <c r="D31" s="63"/>
      <c r="E31" s="66"/>
      <c r="F31" s="65"/>
    </row>
    <row r="32" spans="2:6" x14ac:dyDescent="0.3">
      <c r="B32" s="86">
        <v>7</v>
      </c>
      <c r="C32" s="10" t="s">
        <v>100</v>
      </c>
      <c r="D32" s="63"/>
      <c r="E32" s="66"/>
      <c r="F32" s="65"/>
    </row>
    <row r="33" spans="1:9" x14ac:dyDescent="0.3">
      <c r="B33" s="86">
        <v>8</v>
      </c>
      <c r="C33" s="10" t="s">
        <v>125</v>
      </c>
      <c r="D33" s="63"/>
      <c r="E33" s="66"/>
      <c r="F33" s="65"/>
    </row>
    <row r="34" spans="1:9" x14ac:dyDescent="0.3">
      <c r="B34" s="86">
        <v>9</v>
      </c>
      <c r="C34" s="10" t="s">
        <v>102</v>
      </c>
      <c r="D34" s="63"/>
      <c r="E34" s="66"/>
      <c r="F34" s="65"/>
    </row>
    <row r="35" spans="1:9" ht="13.5" customHeight="1" x14ac:dyDescent="0.3">
      <c r="B35" s="86">
        <v>10</v>
      </c>
      <c r="C35" s="10" t="s">
        <v>103</v>
      </c>
      <c r="D35" s="63"/>
      <c r="E35" s="66"/>
      <c r="F35" s="65"/>
    </row>
    <row r="36" spans="1:9" ht="31.5" customHeight="1" x14ac:dyDescent="0.3">
      <c r="A36" s="59"/>
      <c r="B36" s="86">
        <v>11</v>
      </c>
      <c r="C36" s="60" t="s">
        <v>104</v>
      </c>
      <c r="D36" s="68"/>
      <c r="E36" s="69"/>
      <c r="F36" s="70"/>
      <c r="G36" s="59"/>
      <c r="H36" s="59"/>
      <c r="I36" s="59"/>
    </row>
    <row r="37" spans="1:9" x14ac:dyDescent="0.3">
      <c r="B37" s="86">
        <v>12</v>
      </c>
      <c r="C37" s="2" t="s">
        <v>66</v>
      </c>
      <c r="D37" s="63"/>
      <c r="E37" s="66"/>
      <c r="F37" s="65"/>
    </row>
    <row r="38" spans="1:9" x14ac:dyDescent="0.3">
      <c r="B38" s="86">
        <v>13</v>
      </c>
      <c r="C38" s="2" t="s">
        <v>66</v>
      </c>
      <c r="D38" s="63"/>
      <c r="E38" s="66"/>
      <c r="F38" s="65"/>
    </row>
    <row r="39" spans="1:9" x14ac:dyDescent="0.3">
      <c r="B39" s="86">
        <v>14</v>
      </c>
      <c r="C39" s="2" t="s">
        <v>66</v>
      </c>
      <c r="D39" s="63"/>
      <c r="E39" s="66"/>
      <c r="F39" s="65"/>
    </row>
    <row r="40" spans="1:9" x14ac:dyDescent="0.3">
      <c r="B40" s="86">
        <v>15</v>
      </c>
      <c r="C40" s="2" t="s">
        <v>66</v>
      </c>
      <c r="D40" s="63"/>
      <c r="E40" s="66"/>
      <c r="F40" s="65"/>
    </row>
    <row r="41" spans="1:9" x14ac:dyDescent="0.3">
      <c r="B41" s="86">
        <v>16</v>
      </c>
      <c r="C41" s="2" t="s">
        <v>66</v>
      </c>
      <c r="D41" s="63"/>
      <c r="E41" s="66"/>
      <c r="F41" s="65"/>
    </row>
    <row r="42" spans="1:9" ht="14.5" thickBot="1" x14ac:dyDescent="0.35">
      <c r="B42" s="86">
        <v>17</v>
      </c>
      <c r="C42" s="2" t="s">
        <v>105</v>
      </c>
      <c r="D42" s="63"/>
      <c r="E42" s="66"/>
      <c r="F42" s="65"/>
    </row>
    <row r="43" spans="1:9" s="1" customFormat="1" ht="29.25" customHeight="1" thickBot="1" x14ac:dyDescent="0.35">
      <c r="B43" s="195" t="s">
        <v>106</v>
      </c>
      <c r="C43" s="196"/>
      <c r="D43" s="197"/>
      <c r="E43" s="15">
        <f>SUM(E17:E42)</f>
        <v>0</v>
      </c>
      <c r="F43" s="15">
        <f>SUM(F17:F42)</f>
        <v>0</v>
      </c>
    </row>
    <row r="44" spans="1:9" ht="14.5" thickBot="1" x14ac:dyDescent="0.35">
      <c r="B44" s="92"/>
      <c r="C44" s="93"/>
      <c r="D44" s="92"/>
      <c r="E44" s="94"/>
      <c r="F44" s="94"/>
    </row>
    <row r="45" spans="1:9" ht="14.5" thickBot="1" x14ac:dyDescent="0.35">
      <c r="B45" s="178"/>
      <c r="C45" s="161"/>
      <c r="D45" s="162"/>
      <c r="E45" s="100" t="s">
        <v>25</v>
      </c>
      <c r="F45" s="100" t="s">
        <v>26</v>
      </c>
    </row>
    <row r="46" spans="1:9" ht="28.5" thickBot="1" x14ac:dyDescent="0.35">
      <c r="B46" s="189" t="s">
        <v>107</v>
      </c>
      <c r="C46" s="190"/>
      <c r="D46" s="18" t="s">
        <v>84</v>
      </c>
      <c r="E46" s="18" t="s">
        <v>82</v>
      </c>
      <c r="F46" s="18" t="s">
        <v>82</v>
      </c>
    </row>
    <row r="47" spans="1:9" ht="28" x14ac:dyDescent="0.3">
      <c r="B47" s="47">
        <v>1</v>
      </c>
      <c r="C47" s="10" t="s">
        <v>108</v>
      </c>
      <c r="D47" s="71">
        <f>20*12</f>
        <v>240</v>
      </c>
      <c r="E47" s="72"/>
      <c r="F47" s="73"/>
    </row>
    <row r="48" spans="1:9" ht="56" x14ac:dyDescent="0.3">
      <c r="B48" s="47">
        <v>2</v>
      </c>
      <c r="C48" s="10" t="s">
        <v>109</v>
      </c>
      <c r="D48" s="63">
        <f>50*12</f>
        <v>600</v>
      </c>
      <c r="E48" s="74"/>
      <c r="F48" s="73"/>
    </row>
    <row r="49" spans="2:6" x14ac:dyDescent="0.3">
      <c r="B49" s="47">
        <v>3</v>
      </c>
      <c r="C49" s="10" t="s">
        <v>110</v>
      </c>
      <c r="D49" s="63"/>
      <c r="E49" s="74"/>
      <c r="F49" s="73"/>
    </row>
    <row r="50" spans="2:6" ht="28" x14ac:dyDescent="0.3">
      <c r="B50" s="47">
        <v>4</v>
      </c>
      <c r="C50" s="10" t="s">
        <v>111</v>
      </c>
      <c r="D50" s="63"/>
      <c r="E50" s="74"/>
      <c r="F50" s="73"/>
    </row>
    <row r="51" spans="2:6" x14ac:dyDescent="0.3">
      <c r="B51" s="47">
        <v>5</v>
      </c>
      <c r="C51" s="10" t="s">
        <v>66</v>
      </c>
      <c r="D51" s="63"/>
      <c r="E51" s="74"/>
      <c r="F51" s="73"/>
    </row>
    <row r="52" spans="2:6" x14ac:dyDescent="0.3">
      <c r="B52" s="47">
        <v>6</v>
      </c>
      <c r="C52" s="10" t="s">
        <v>66</v>
      </c>
      <c r="D52" s="63"/>
      <c r="E52" s="74"/>
      <c r="F52" s="73"/>
    </row>
    <row r="53" spans="2:6" x14ac:dyDescent="0.3">
      <c r="B53" s="47">
        <v>7</v>
      </c>
      <c r="C53" s="10" t="s">
        <v>66</v>
      </c>
      <c r="D53" s="63"/>
      <c r="E53" s="74"/>
      <c r="F53" s="73"/>
    </row>
    <row r="54" spans="2:6" ht="14.5" thickBot="1" x14ac:dyDescent="0.35">
      <c r="B54" s="47">
        <v>8</v>
      </c>
      <c r="C54" s="10" t="s">
        <v>66</v>
      </c>
      <c r="D54" s="63"/>
      <c r="E54" s="74"/>
      <c r="F54" s="73"/>
    </row>
    <row r="55" spans="2:6" ht="28.5" customHeight="1" thickBot="1" x14ac:dyDescent="0.35">
      <c r="B55" s="195" t="s">
        <v>112</v>
      </c>
      <c r="C55" s="196"/>
      <c r="D55" s="197"/>
      <c r="E55" s="15">
        <f>SUM(E47:E54)</f>
        <v>0</v>
      </c>
      <c r="F55" s="15">
        <f>SUM(F47:F54)</f>
        <v>0</v>
      </c>
    </row>
    <row r="56" spans="2:6" ht="5.25" customHeight="1" thickBot="1" x14ac:dyDescent="0.35">
      <c r="B56" s="47"/>
      <c r="C56" s="10"/>
      <c r="D56" s="48"/>
      <c r="E56" s="45"/>
      <c r="F56" s="46"/>
    </row>
    <row r="57" spans="2:6" ht="29.25" customHeight="1" thickBot="1" x14ac:dyDescent="0.35">
      <c r="B57" s="195" t="s">
        <v>113</v>
      </c>
      <c r="C57" s="196"/>
      <c r="D57" s="197"/>
      <c r="E57" s="49">
        <f>E43+E55</f>
        <v>0</v>
      </c>
      <c r="F57" s="49">
        <f>F43+F55</f>
        <v>0</v>
      </c>
    </row>
    <row r="58" spans="2:6" ht="6" customHeight="1" thickBot="1" x14ac:dyDescent="0.35">
      <c r="B58" s="47"/>
      <c r="C58" s="10"/>
      <c r="D58" s="48"/>
      <c r="E58" s="172"/>
      <c r="F58" s="204"/>
    </row>
    <row r="59" spans="2:6" ht="30.75" customHeight="1" thickBot="1" x14ac:dyDescent="0.35">
      <c r="B59" s="192" t="s">
        <v>114</v>
      </c>
      <c r="C59" s="193"/>
      <c r="D59" s="194"/>
      <c r="E59" s="89">
        <v>0.2</v>
      </c>
      <c r="F59" s="89">
        <v>0.8</v>
      </c>
    </row>
    <row r="60" spans="2:6" ht="14.25" customHeight="1" thickBot="1" x14ac:dyDescent="0.35">
      <c r="B60" s="47"/>
      <c r="C60" s="10"/>
      <c r="D60" s="48"/>
      <c r="E60" s="87" t="s">
        <v>69</v>
      </c>
      <c r="F60" s="88" t="s">
        <v>115</v>
      </c>
    </row>
    <row r="61" spans="2:6" ht="30.75" customHeight="1" thickBot="1" x14ac:dyDescent="0.35">
      <c r="B61" s="184" t="s">
        <v>116</v>
      </c>
      <c r="C61" s="185"/>
      <c r="D61" s="186"/>
      <c r="E61" s="91">
        <f>E57*E59</f>
        <v>0</v>
      </c>
      <c r="F61" s="91">
        <f>F57*F59</f>
        <v>0</v>
      </c>
    </row>
    <row r="62" spans="2:6" ht="33" customHeight="1" thickBot="1" x14ac:dyDescent="0.35">
      <c r="B62" s="181" t="s">
        <v>117</v>
      </c>
      <c r="C62" s="182"/>
      <c r="D62" s="183"/>
      <c r="E62" s="179">
        <f>E61+F61</f>
        <v>0</v>
      </c>
      <c r="F62" s="180"/>
    </row>
    <row r="63" spans="2:6" ht="45.75" customHeight="1" thickBot="1" x14ac:dyDescent="0.35">
      <c r="B63" s="181" t="s">
        <v>118</v>
      </c>
      <c r="C63" s="182"/>
      <c r="D63" s="183"/>
      <c r="E63" s="187">
        <f>E62*1.14</f>
        <v>0</v>
      </c>
      <c r="F63" s="188"/>
    </row>
    <row r="64" spans="2:6" ht="29.25" customHeight="1" thickBot="1" x14ac:dyDescent="0.35">
      <c r="B64" s="181" t="s">
        <v>119</v>
      </c>
      <c r="C64" s="182"/>
      <c r="D64" s="183"/>
      <c r="E64" s="179">
        <f>E63/12</f>
        <v>0</v>
      </c>
      <c r="F64" s="180"/>
    </row>
    <row r="65" spans="2:6" ht="17.25" customHeight="1" thickBot="1" x14ac:dyDescent="0.35">
      <c r="B65" s="47"/>
      <c r="C65" s="10"/>
      <c r="D65" s="48"/>
      <c r="E65" s="45"/>
      <c r="F65" s="46"/>
    </row>
    <row r="66" spans="2:6" ht="28.5" thickBot="1" x14ac:dyDescent="0.35">
      <c r="B66" s="17"/>
      <c r="C66" s="44" t="s">
        <v>120</v>
      </c>
      <c r="D66" s="18" t="s">
        <v>30</v>
      </c>
      <c r="E66" s="18" t="s">
        <v>31</v>
      </c>
      <c r="F66" s="46"/>
    </row>
    <row r="67" spans="2:6" ht="24" customHeight="1" x14ac:dyDescent="0.3">
      <c r="B67" s="50">
        <v>1</v>
      </c>
      <c r="C67" s="51" t="s">
        <v>121</v>
      </c>
      <c r="D67" s="64"/>
      <c r="E67" s="64">
        <f>D67*1.14</f>
        <v>0</v>
      </c>
      <c r="F67" s="174" t="s">
        <v>122</v>
      </c>
    </row>
    <row r="68" spans="2:6" ht="24" customHeight="1" x14ac:dyDescent="0.3">
      <c r="B68" s="52">
        <v>2</v>
      </c>
      <c r="C68" s="53" t="s">
        <v>123</v>
      </c>
      <c r="D68" s="66"/>
      <c r="E68" s="66">
        <f t="shared" ref="E68:E73" si="0">D68*1.14</f>
        <v>0</v>
      </c>
      <c r="F68" s="174"/>
    </row>
    <row r="69" spans="2:6" ht="24" customHeight="1" x14ac:dyDescent="0.3">
      <c r="B69" s="52">
        <v>3</v>
      </c>
      <c r="C69" s="53" t="s">
        <v>60</v>
      </c>
      <c r="D69" s="66"/>
      <c r="E69" s="66">
        <f t="shared" si="0"/>
        <v>0</v>
      </c>
      <c r="F69" s="174"/>
    </row>
    <row r="70" spans="2:6" ht="24" customHeight="1" x14ac:dyDescent="0.3">
      <c r="B70" s="52">
        <v>4</v>
      </c>
      <c r="C70" s="53" t="s">
        <v>66</v>
      </c>
      <c r="D70" s="66"/>
      <c r="E70" s="66">
        <f t="shared" si="0"/>
        <v>0</v>
      </c>
      <c r="F70" s="174"/>
    </row>
    <row r="71" spans="2:6" ht="24" customHeight="1" x14ac:dyDescent="0.3">
      <c r="B71" s="52">
        <v>5</v>
      </c>
      <c r="C71" s="53" t="s">
        <v>66</v>
      </c>
      <c r="D71" s="66"/>
      <c r="E71" s="66">
        <f t="shared" si="0"/>
        <v>0</v>
      </c>
      <c r="F71" s="174"/>
    </row>
    <row r="72" spans="2:6" ht="24" customHeight="1" x14ac:dyDescent="0.3">
      <c r="B72" s="52">
        <v>6</v>
      </c>
      <c r="C72" s="53" t="s">
        <v>66</v>
      </c>
      <c r="D72" s="66"/>
      <c r="E72" s="66">
        <f t="shared" si="0"/>
        <v>0</v>
      </c>
      <c r="F72" s="174"/>
    </row>
    <row r="73" spans="2:6" ht="24" customHeight="1" thickBot="1" x14ac:dyDescent="0.35">
      <c r="B73" s="54">
        <v>7</v>
      </c>
      <c r="C73" s="55" t="s">
        <v>66</v>
      </c>
      <c r="D73" s="75"/>
      <c r="E73" s="75">
        <f t="shared" si="0"/>
        <v>0</v>
      </c>
      <c r="F73" s="174"/>
    </row>
    <row r="74" spans="2:6" x14ac:dyDescent="0.3">
      <c r="B74" s="8"/>
      <c r="C74" s="56"/>
      <c r="D74" s="97"/>
      <c r="E74" s="57"/>
      <c r="F74" s="43"/>
    </row>
    <row r="75" spans="2:6" ht="29.25" customHeight="1" thickBot="1" x14ac:dyDescent="0.45">
      <c r="B75" s="191" t="s">
        <v>71</v>
      </c>
      <c r="C75" s="164"/>
      <c r="D75" s="13"/>
      <c r="E75" s="99"/>
      <c r="F75" s="40"/>
    </row>
    <row r="76" spans="2:6" ht="28.5" thickBot="1" x14ac:dyDescent="0.35">
      <c r="B76" s="100" t="s">
        <v>72</v>
      </c>
      <c r="C76" s="100" t="s">
        <v>73</v>
      </c>
      <c r="D76" s="18" t="s">
        <v>74</v>
      </c>
      <c r="E76" s="149" t="s">
        <v>75</v>
      </c>
      <c r="F76" s="149"/>
    </row>
    <row r="77" spans="2:6" ht="43.5" customHeight="1" thickBot="1" x14ac:dyDescent="0.35">
      <c r="B77" s="19">
        <v>1</v>
      </c>
      <c r="C77" s="20" t="s">
        <v>76</v>
      </c>
      <c r="D77" s="62"/>
      <c r="E77" s="151"/>
      <c r="F77" s="151"/>
    </row>
    <row r="78" spans="2:6" x14ac:dyDescent="0.3">
      <c r="B78" s="38"/>
      <c r="C78" s="38"/>
      <c r="D78" s="38"/>
      <c r="E78" s="38"/>
      <c r="F78" s="38"/>
    </row>
    <row r="79" spans="2:6" x14ac:dyDescent="0.3">
      <c r="B79" s="97"/>
      <c r="C79" s="97"/>
      <c r="D79" s="97"/>
      <c r="E79" s="97"/>
      <c r="F79" s="97"/>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sheetPr>
  <dimension ref="A1:I48"/>
  <sheetViews>
    <sheetView view="pageBreakPreview" topLeftCell="A4" zoomScaleNormal="100" zoomScaleSheetLayoutView="100" workbookViewId="0">
      <selection activeCell="C12" sqref="C12:I12"/>
    </sheetView>
  </sheetViews>
  <sheetFormatPr defaultRowHeight="12.5" x14ac:dyDescent="0.25"/>
  <cols>
    <col min="1" max="1" width="25" customWidth="1"/>
    <col min="2" max="2" width="13.54296875" customWidth="1"/>
    <col min="5" max="5" width="13.90625" customWidth="1"/>
    <col min="7" max="7" width="11.08984375" customWidth="1"/>
    <col min="10" max="10" width="39.36328125" customWidth="1"/>
  </cols>
  <sheetData>
    <row r="1" spans="1:9" x14ac:dyDescent="0.25">
      <c r="A1" s="4"/>
      <c r="B1" s="5"/>
      <c r="C1" s="5"/>
      <c r="D1" s="5"/>
      <c r="E1" s="5"/>
      <c r="F1" s="5"/>
      <c r="G1" s="5"/>
      <c r="H1" s="5"/>
      <c r="I1" s="6"/>
    </row>
    <row r="2" spans="1:9" x14ac:dyDescent="0.25">
      <c r="A2" s="102"/>
      <c r="B2" s="103"/>
      <c r="C2" s="103"/>
      <c r="D2" s="103"/>
      <c r="E2" s="103"/>
      <c r="F2" s="103"/>
      <c r="G2" s="103"/>
      <c r="H2" s="103"/>
      <c r="I2" s="104"/>
    </row>
    <row r="3" spans="1:9" x14ac:dyDescent="0.25">
      <c r="A3" s="102"/>
      <c r="B3" s="103"/>
      <c r="C3" s="103"/>
      <c r="D3" s="103"/>
      <c r="E3" s="103"/>
      <c r="F3" s="103"/>
      <c r="G3" s="103"/>
      <c r="H3" s="103"/>
      <c r="I3" s="104"/>
    </row>
    <row r="4" spans="1:9" x14ac:dyDescent="0.25">
      <c r="A4" s="102"/>
      <c r="B4" s="103"/>
      <c r="C4" s="103"/>
      <c r="D4" s="103"/>
      <c r="E4" s="103"/>
      <c r="F4" s="103"/>
      <c r="G4" s="103"/>
      <c r="H4" s="103"/>
      <c r="I4" s="104"/>
    </row>
    <row r="5" spans="1:9" x14ac:dyDescent="0.25">
      <c r="A5" s="102"/>
      <c r="B5" s="103"/>
      <c r="C5" s="103"/>
      <c r="D5" s="103"/>
      <c r="E5" s="103"/>
      <c r="F5" s="103"/>
      <c r="G5" s="103"/>
      <c r="H5" s="103"/>
      <c r="I5" s="104"/>
    </row>
    <row r="6" spans="1:9" x14ac:dyDescent="0.25">
      <c r="A6" s="102"/>
      <c r="B6" s="103"/>
      <c r="C6" s="103"/>
      <c r="D6" s="103"/>
      <c r="E6" s="103"/>
      <c r="F6" s="103"/>
      <c r="G6" s="103"/>
      <c r="H6" s="103"/>
      <c r="I6" s="104"/>
    </row>
    <row r="7" spans="1:9" x14ac:dyDescent="0.25">
      <c r="A7" s="102"/>
      <c r="B7" s="103"/>
      <c r="C7" s="103"/>
      <c r="D7" s="103"/>
      <c r="E7" s="103"/>
      <c r="F7" s="103"/>
      <c r="G7" s="103"/>
      <c r="H7" s="103"/>
      <c r="I7" s="104"/>
    </row>
    <row r="8" spans="1:9" x14ac:dyDescent="0.25">
      <c r="A8" s="102"/>
      <c r="B8" s="103"/>
      <c r="C8" s="103"/>
      <c r="D8" s="103"/>
      <c r="E8" s="103"/>
      <c r="F8" s="103"/>
      <c r="G8" s="103"/>
      <c r="H8" s="103"/>
      <c r="I8" s="104"/>
    </row>
    <row r="9" spans="1:9" ht="13" thickBot="1" x14ac:dyDescent="0.3">
      <c r="A9" s="102"/>
      <c r="B9" s="103"/>
      <c r="C9" s="103"/>
      <c r="D9" s="103"/>
      <c r="E9" s="103"/>
      <c r="F9" s="103"/>
      <c r="G9" s="103"/>
      <c r="H9" s="103"/>
      <c r="I9" s="104"/>
    </row>
    <row r="10" spans="1:9" ht="14.5" thickBot="1" x14ac:dyDescent="0.35">
      <c r="A10" s="240" t="s">
        <v>2</v>
      </c>
      <c r="B10" s="240"/>
      <c r="C10" s="244" t="s">
        <v>151</v>
      </c>
      <c r="D10" s="244"/>
      <c r="E10" s="244"/>
      <c r="F10" s="244"/>
      <c r="G10" s="244"/>
      <c r="H10" s="244"/>
      <c r="I10" s="244"/>
    </row>
    <row r="11" spans="1:9" ht="42" customHeight="1" thickBot="1" x14ac:dyDescent="0.35">
      <c r="A11" s="240" t="s">
        <v>3</v>
      </c>
      <c r="B11" s="240"/>
      <c r="C11" s="244" t="str">
        <f>'COVER SHEET'!$E$19</f>
        <v>THE PROVISION OF TRAVEL MANAGEMENT SERVICES FOR A PERIOD OF 36 MONTHS</v>
      </c>
      <c r="D11" s="244"/>
      <c r="E11" s="244"/>
      <c r="F11" s="244"/>
      <c r="G11" s="244"/>
      <c r="H11" s="244"/>
      <c r="I11" s="244"/>
    </row>
    <row r="12" spans="1:9" ht="22.5" customHeight="1" thickBot="1" x14ac:dyDescent="0.35">
      <c r="A12" s="240" t="s">
        <v>5</v>
      </c>
      <c r="B12" s="240"/>
      <c r="C12" s="257" t="str">
        <f>'COVER SHEET'!$E$21</f>
        <v>&lt;NAME OF BIDDER TO BE FILLED IN HERE&gt;</v>
      </c>
      <c r="D12" s="257"/>
      <c r="E12" s="257"/>
      <c r="F12" s="257"/>
      <c r="G12" s="257"/>
      <c r="H12" s="257"/>
      <c r="I12" s="257"/>
    </row>
    <row r="13" spans="1:9" x14ac:dyDescent="0.25">
      <c r="A13" s="102"/>
      <c r="B13" s="103"/>
      <c r="C13" s="103"/>
      <c r="D13" s="103"/>
      <c r="E13" s="103"/>
      <c r="F13" s="103"/>
      <c r="G13" s="103"/>
      <c r="H13" s="103"/>
      <c r="I13" s="104"/>
    </row>
    <row r="14" spans="1:9" x14ac:dyDescent="0.25">
      <c r="A14" s="102"/>
      <c r="B14" s="103"/>
      <c r="C14" s="103"/>
      <c r="D14" s="103"/>
      <c r="E14" s="103"/>
      <c r="F14" s="103"/>
      <c r="G14" s="103"/>
      <c r="H14" s="103"/>
      <c r="I14" s="104"/>
    </row>
    <row r="15" spans="1:9" ht="14" x14ac:dyDescent="0.3">
      <c r="A15" s="241" t="s">
        <v>126</v>
      </c>
      <c r="B15" s="242"/>
      <c r="C15" s="242"/>
      <c r="D15" s="242"/>
      <c r="E15" s="242"/>
      <c r="F15" s="242"/>
      <c r="G15" s="242"/>
      <c r="H15" s="242"/>
      <c r="I15" s="243"/>
    </row>
    <row r="16" spans="1:9" x14ac:dyDescent="0.25">
      <c r="A16" s="105" t="s">
        <v>127</v>
      </c>
      <c r="B16" s="103"/>
      <c r="C16" s="103"/>
      <c r="D16" s="103"/>
      <c r="E16" s="103"/>
      <c r="F16" s="103"/>
      <c r="G16" s="103"/>
      <c r="H16" s="103"/>
      <c r="I16" s="104"/>
    </row>
    <row r="17" spans="1:9" x14ac:dyDescent="0.25">
      <c r="A17" s="105"/>
      <c r="B17" s="103"/>
      <c r="C17" s="103"/>
      <c r="D17" s="103"/>
      <c r="E17" s="103"/>
      <c r="F17" s="103"/>
      <c r="G17" s="103"/>
      <c r="H17" s="103"/>
      <c r="I17" s="104"/>
    </row>
    <row r="18" spans="1:9" ht="54.75" customHeight="1" x14ac:dyDescent="0.25">
      <c r="A18" s="217" t="s">
        <v>128</v>
      </c>
      <c r="B18" s="227"/>
      <c r="C18" s="227"/>
      <c r="D18" s="227"/>
      <c r="E18" s="227"/>
      <c r="F18" s="227"/>
      <c r="G18" s="227"/>
      <c r="H18" s="227"/>
      <c r="I18" s="228"/>
    </row>
    <row r="19" spans="1:9" x14ac:dyDescent="0.25">
      <c r="A19" s="220"/>
      <c r="B19" s="215"/>
      <c r="C19" s="215"/>
      <c r="D19" s="215"/>
      <c r="E19" s="215"/>
      <c r="F19" s="215"/>
      <c r="G19" s="215"/>
      <c r="H19" s="215"/>
      <c r="I19" s="216"/>
    </row>
    <row r="20" spans="1:9" ht="13" thickBot="1" x14ac:dyDescent="0.3">
      <c r="A20" s="105"/>
      <c r="B20" s="109"/>
      <c r="C20" s="109"/>
      <c r="D20" s="109"/>
      <c r="E20" s="109"/>
      <c r="F20" s="109"/>
      <c r="G20" s="109"/>
      <c r="H20" s="109"/>
      <c r="I20" s="110"/>
    </row>
    <row r="21" spans="1:9" ht="13" x14ac:dyDescent="0.3">
      <c r="A21" s="237" t="s">
        <v>129</v>
      </c>
      <c r="B21" s="238"/>
      <c r="C21" s="238"/>
      <c r="D21" s="238"/>
      <c r="E21" s="238"/>
      <c r="F21" s="238"/>
      <c r="G21" s="238"/>
      <c r="H21" s="238"/>
      <c r="I21" s="239"/>
    </row>
    <row r="22" spans="1:9" ht="28.5" customHeight="1" x14ac:dyDescent="0.35">
      <c r="A22" s="221">
        <f>'2. TRANSACTION FEE OFFSITE '!E53</f>
        <v>0</v>
      </c>
      <c r="B22" s="222"/>
      <c r="C22" s="223" t="s">
        <v>130</v>
      </c>
      <c r="D22" s="223"/>
      <c r="E22" s="224"/>
      <c r="F22" s="224"/>
      <c r="G22" s="224"/>
      <c r="H22" s="225"/>
      <c r="I22" s="226"/>
    </row>
    <row r="23" spans="1:9" x14ac:dyDescent="0.25">
      <c r="A23" s="208" t="s">
        <v>131</v>
      </c>
      <c r="B23" s="209"/>
      <c r="C23" s="209"/>
      <c r="D23" s="209"/>
      <c r="E23" s="209"/>
      <c r="F23" s="209"/>
      <c r="G23" s="209"/>
      <c r="H23" s="209"/>
      <c r="I23" s="210"/>
    </row>
    <row r="24" spans="1:9" ht="34.5" customHeight="1" thickBot="1" x14ac:dyDescent="0.3">
      <c r="A24" s="205"/>
      <c r="B24" s="206"/>
      <c r="C24" s="206"/>
      <c r="D24" s="206"/>
      <c r="E24" s="206"/>
      <c r="F24" s="206"/>
      <c r="G24" s="206"/>
      <c r="H24" s="206"/>
      <c r="I24" s="207"/>
    </row>
    <row r="25" spans="1:9" ht="13" x14ac:dyDescent="0.3">
      <c r="A25" s="106"/>
      <c r="B25" s="107"/>
      <c r="C25" s="107"/>
      <c r="D25" s="107"/>
      <c r="E25" s="107"/>
      <c r="F25" s="107"/>
      <c r="G25" s="107"/>
      <c r="H25" s="107"/>
      <c r="I25" s="108"/>
    </row>
    <row r="26" spans="1:9" ht="13" thickBot="1" x14ac:dyDescent="0.3">
      <c r="A26" s="105"/>
      <c r="B26" s="109"/>
      <c r="C26" s="109"/>
      <c r="D26" s="109"/>
      <c r="E26" s="109"/>
      <c r="F26" s="109"/>
      <c r="G26" s="109"/>
      <c r="H26" s="109"/>
      <c r="I26" s="110"/>
    </row>
    <row r="27" spans="1:9" ht="13" x14ac:dyDescent="0.3">
      <c r="A27" s="237" t="s">
        <v>132</v>
      </c>
      <c r="B27" s="238"/>
      <c r="C27" s="238"/>
      <c r="D27" s="238"/>
      <c r="E27" s="238"/>
      <c r="F27" s="238"/>
      <c r="G27" s="238"/>
      <c r="H27" s="238"/>
      <c r="I27" s="239"/>
    </row>
    <row r="28" spans="1:9" ht="30.75" customHeight="1" x14ac:dyDescent="0.35">
      <c r="A28" s="253">
        <f>'4. MANAGEMENT FEE OFFSITE'!E63</f>
        <v>0</v>
      </c>
      <c r="B28" s="253"/>
      <c r="C28" s="223" t="s">
        <v>130</v>
      </c>
      <c r="D28" s="223"/>
      <c r="E28" s="246"/>
      <c r="F28" s="246"/>
      <c r="G28" s="246"/>
      <c r="H28" s="247"/>
      <c r="I28" s="248"/>
    </row>
    <row r="29" spans="1:9" ht="36" customHeight="1" x14ac:dyDescent="0.25">
      <c r="A29" s="249" t="s">
        <v>131</v>
      </c>
      <c r="B29" s="250"/>
      <c r="C29" s="250"/>
      <c r="D29" s="250"/>
      <c r="E29" s="250"/>
      <c r="F29" s="250"/>
      <c r="G29" s="250"/>
      <c r="H29" s="250"/>
      <c r="I29" s="251"/>
    </row>
    <row r="30" spans="1:9" ht="29.25" customHeight="1" thickBot="1" x14ac:dyDescent="0.3">
      <c r="A30" s="205"/>
      <c r="B30" s="206"/>
      <c r="C30" s="206"/>
      <c r="D30" s="206"/>
      <c r="E30" s="206"/>
      <c r="F30" s="206"/>
      <c r="G30" s="206"/>
      <c r="H30" s="206"/>
      <c r="I30" s="207"/>
    </row>
    <row r="31" spans="1:9" x14ac:dyDescent="0.25">
      <c r="A31" s="220"/>
      <c r="B31" s="215"/>
      <c r="C31" s="215"/>
      <c r="D31" s="215"/>
      <c r="E31" s="215"/>
      <c r="F31" s="215"/>
      <c r="G31" s="215"/>
      <c r="H31" s="215"/>
      <c r="I31" s="216"/>
    </row>
    <row r="32" spans="1:9" ht="39" customHeight="1" x14ac:dyDescent="0.25">
      <c r="A32" s="217" t="s">
        <v>133</v>
      </c>
      <c r="B32" s="227"/>
      <c r="C32" s="227"/>
      <c r="D32" s="227"/>
      <c r="E32" s="227"/>
      <c r="F32" s="227"/>
      <c r="G32" s="227"/>
      <c r="H32" s="227"/>
      <c r="I32" s="228"/>
    </row>
    <row r="33" spans="1:9" x14ac:dyDescent="0.25">
      <c r="A33" s="220"/>
      <c r="B33" s="215"/>
      <c r="C33" s="215"/>
      <c r="D33" s="215"/>
      <c r="E33" s="215"/>
      <c r="F33" s="215"/>
      <c r="G33" s="215"/>
      <c r="H33" s="215"/>
      <c r="I33" s="216"/>
    </row>
    <row r="34" spans="1:9" ht="27.75" customHeight="1" x14ac:dyDescent="0.25">
      <c r="A34" s="217" t="s">
        <v>134</v>
      </c>
      <c r="B34" s="218"/>
      <c r="C34" s="218"/>
      <c r="D34" s="218"/>
      <c r="E34" s="218"/>
      <c r="F34" s="218"/>
      <c r="G34" s="218"/>
      <c r="H34" s="218"/>
      <c r="I34" s="219"/>
    </row>
    <row r="35" spans="1:9" ht="10.5" customHeight="1" x14ac:dyDescent="0.25">
      <c r="A35" s="214"/>
      <c r="B35" s="215"/>
      <c r="C35" s="215"/>
      <c r="D35" s="215"/>
      <c r="E35" s="215"/>
      <c r="F35" s="215"/>
      <c r="G35" s="215"/>
      <c r="H35" s="215"/>
      <c r="I35" s="216"/>
    </row>
    <row r="36" spans="1:9" ht="38.25" customHeight="1" x14ac:dyDescent="0.25">
      <c r="A36" s="217" t="s">
        <v>135</v>
      </c>
      <c r="B36" s="218"/>
      <c r="C36" s="218"/>
      <c r="D36" s="218"/>
      <c r="E36" s="218"/>
      <c r="F36" s="218"/>
      <c r="G36" s="218"/>
      <c r="H36" s="218"/>
      <c r="I36" s="219"/>
    </row>
    <row r="37" spans="1:9" ht="13" thickBot="1" x14ac:dyDescent="0.3">
      <c r="A37" s="220"/>
      <c r="B37" s="215"/>
      <c r="C37" s="215"/>
      <c r="D37" s="215"/>
      <c r="E37" s="215"/>
      <c r="F37" s="215"/>
      <c r="G37" s="215"/>
      <c r="H37" s="215"/>
      <c r="I37" s="216"/>
    </row>
    <row r="38" spans="1:9" ht="41.25" customHeight="1" thickBot="1" x14ac:dyDescent="0.35">
      <c r="A38" s="211" t="s">
        <v>136</v>
      </c>
      <c r="B38" s="212"/>
      <c r="C38" s="213"/>
      <c r="D38" s="107"/>
      <c r="E38" s="211" t="s">
        <v>137</v>
      </c>
      <c r="F38" s="212"/>
      <c r="G38" s="212"/>
      <c r="H38" s="212"/>
      <c r="I38" s="213"/>
    </row>
    <row r="39" spans="1:9" ht="22.5" customHeight="1" x14ac:dyDescent="0.25">
      <c r="A39" s="214" t="s">
        <v>138</v>
      </c>
      <c r="B39" s="215"/>
      <c r="C39" s="215"/>
      <c r="D39" s="215"/>
      <c r="E39" s="215"/>
      <c r="F39" s="215"/>
      <c r="G39" s="215"/>
      <c r="H39" s="215"/>
      <c r="I39" s="216"/>
    </row>
    <row r="40" spans="1:9" ht="23.25" customHeight="1" x14ac:dyDescent="0.25">
      <c r="A40" s="214" t="s">
        <v>139</v>
      </c>
      <c r="B40" s="215"/>
      <c r="C40" s="215"/>
      <c r="D40" s="215"/>
      <c r="E40" s="215"/>
      <c r="F40" s="215"/>
      <c r="G40" s="215"/>
      <c r="H40" s="215"/>
      <c r="I40" s="216"/>
    </row>
    <row r="41" spans="1:9" x14ac:dyDescent="0.25">
      <c r="A41" s="220"/>
      <c r="B41" s="215"/>
      <c r="C41" s="215"/>
      <c r="D41" s="215"/>
      <c r="E41" s="215"/>
      <c r="F41" s="215"/>
      <c r="G41" s="215"/>
      <c r="H41" s="215"/>
      <c r="I41" s="216"/>
    </row>
    <row r="42" spans="1:9" ht="13" x14ac:dyDescent="0.3">
      <c r="A42" s="232" t="s">
        <v>140</v>
      </c>
      <c r="B42" s="233"/>
      <c r="C42" s="233"/>
      <c r="D42" s="233"/>
      <c r="E42" s="233"/>
      <c r="F42" s="233"/>
      <c r="G42" s="233"/>
      <c r="H42" s="233"/>
      <c r="I42" s="234"/>
    </row>
    <row r="43" spans="1:9" x14ac:dyDescent="0.25">
      <c r="A43" s="220"/>
      <c r="B43" s="215"/>
      <c r="C43" s="215"/>
      <c r="D43" s="215"/>
      <c r="E43" s="215"/>
      <c r="F43" s="215"/>
      <c r="G43" s="215"/>
      <c r="H43" s="215"/>
      <c r="I43" s="216"/>
    </row>
    <row r="44" spans="1:9" x14ac:dyDescent="0.25">
      <c r="A44" s="214" t="s">
        <v>141</v>
      </c>
      <c r="B44" s="235"/>
      <c r="C44" s="235"/>
      <c r="D44" s="235"/>
      <c r="E44" s="235"/>
      <c r="F44" s="235"/>
      <c r="G44" s="235"/>
      <c r="H44" s="235"/>
      <c r="I44" s="236"/>
    </row>
    <row r="45" spans="1:9" x14ac:dyDescent="0.25">
      <c r="A45" s="214" t="s">
        <v>142</v>
      </c>
      <c r="B45" s="235"/>
      <c r="C45" s="235"/>
      <c r="D45" s="235"/>
      <c r="E45" s="235"/>
      <c r="F45" s="235"/>
      <c r="G45" s="235"/>
      <c r="H45" s="235"/>
      <c r="I45" s="236"/>
    </row>
    <row r="46" spans="1:9" x14ac:dyDescent="0.25">
      <c r="A46" s="214" t="s">
        <v>143</v>
      </c>
      <c r="B46" s="235"/>
      <c r="C46" s="235"/>
      <c r="D46" s="235"/>
      <c r="E46" s="235"/>
      <c r="F46" s="235"/>
      <c r="G46" s="235"/>
      <c r="H46" s="235"/>
      <c r="I46" s="236"/>
    </row>
    <row r="47" spans="1:9" x14ac:dyDescent="0.25">
      <c r="A47" s="214" t="s">
        <v>144</v>
      </c>
      <c r="B47" s="235"/>
      <c r="C47" s="235"/>
      <c r="D47" s="235"/>
      <c r="E47" s="235"/>
      <c r="F47" s="235"/>
      <c r="G47" s="235"/>
      <c r="H47" s="235"/>
      <c r="I47" s="236"/>
    </row>
    <row r="48" spans="1:9" ht="13" thickBot="1" x14ac:dyDescent="0.3">
      <c r="A48" s="229"/>
      <c r="B48" s="230"/>
      <c r="C48" s="230"/>
      <c r="D48" s="230"/>
      <c r="E48" s="230"/>
      <c r="F48" s="230"/>
      <c r="G48" s="230"/>
      <c r="H48" s="230"/>
      <c r="I48" s="231"/>
    </row>
  </sheetData>
  <mergeCells count="41">
    <mergeCell ref="A19:I19"/>
    <mergeCell ref="A21:I21"/>
    <mergeCell ref="A10:B10"/>
    <mergeCell ref="A11:B11"/>
    <mergeCell ref="A12:B12"/>
    <mergeCell ref="A15:I15"/>
    <mergeCell ref="A18:I18"/>
    <mergeCell ref="C10:I10"/>
    <mergeCell ref="C11:I11"/>
    <mergeCell ref="C12:I12"/>
    <mergeCell ref="A22:B22"/>
    <mergeCell ref="C22:D22"/>
    <mergeCell ref="E22:G22"/>
    <mergeCell ref="H22:I22"/>
    <mergeCell ref="A27:I27"/>
    <mergeCell ref="A24:I24"/>
    <mergeCell ref="A48:I48"/>
    <mergeCell ref="A39:I39"/>
    <mergeCell ref="A40:I40"/>
    <mergeCell ref="A41:I41"/>
    <mergeCell ref="A42:I42"/>
    <mergeCell ref="A43:I43"/>
    <mergeCell ref="A44:I44"/>
    <mergeCell ref="A45:I45"/>
    <mergeCell ref="A46:I46"/>
    <mergeCell ref="A47:I47"/>
    <mergeCell ref="A30:I30"/>
    <mergeCell ref="A23:I23"/>
    <mergeCell ref="A38:C38"/>
    <mergeCell ref="E38:I38"/>
    <mergeCell ref="A35:I35"/>
    <mergeCell ref="A36:I36"/>
    <mergeCell ref="A37:I37"/>
    <mergeCell ref="A33:I33"/>
    <mergeCell ref="A34:I34"/>
    <mergeCell ref="A29:I29"/>
    <mergeCell ref="C28:D28"/>
    <mergeCell ref="E28:G28"/>
    <mergeCell ref="H28:I28"/>
    <mergeCell ref="A31:I31"/>
    <mergeCell ref="A32:I32"/>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0"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SHEET</vt:lpstr>
      <vt:lpstr>2. TRANSACTION FEE OFFSITE </vt:lpstr>
      <vt:lpstr>3. MANAGEMENT FEE ONSITE</vt:lpstr>
      <vt:lpstr>4. MANAGEMENT FEE OFFSITE</vt:lpstr>
      <vt:lpstr>Price Declaration </vt:lpstr>
      <vt:lpstr>'2. TRANSACTION FEE OFFSITE '!Print_Area</vt:lpstr>
      <vt:lpstr>'3. MANAGEMENT FEE ONSITE'!Print_Area</vt:lpstr>
      <vt:lpstr>'4. MANAGEMENT FEE OFFSITE'!Print_Area</vt:lpstr>
      <vt:lpstr>'COVER SHEET'!Print_Area</vt:lpstr>
      <vt:lpstr>'Price Declaration '!Print_Area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Alick Burger</dc:creator>
  <cp:keywords/>
  <dc:description/>
  <cp:lastModifiedBy>Thembelihle Nyide</cp:lastModifiedBy>
  <cp:revision/>
  <dcterms:created xsi:type="dcterms:W3CDTF">2007-09-21T10:17:54Z</dcterms:created>
  <dcterms:modified xsi:type="dcterms:W3CDTF">2025-08-20T09:42:29Z</dcterms:modified>
  <cp:category/>
  <cp:contentStatus/>
</cp:coreProperties>
</file>